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5" windowWidth="14805" windowHeight="7830"/>
  </bookViews>
  <sheets>
    <sheet name="О продукте" sheetId="1" r:id="rId1"/>
    <sheet name="На складе" sheetId="2" r:id="rId2"/>
    <sheet name="Под заказ" sheetId="3" r:id="rId3"/>
    <sheet name="Номенклатура" sheetId="4" r:id="rId4"/>
  </sheets>
  <definedNames>
    <definedName name="Курс">'На складе'!$F$8</definedName>
    <definedName name="Курс2">'Под заказ'!$F$8</definedName>
  </definedNames>
  <calcPr calcId="145621"/>
</workbook>
</file>

<file path=xl/calcChain.xml><?xml version="1.0" encoding="utf-8"?>
<calcChain xmlns="http://schemas.openxmlformats.org/spreadsheetml/2006/main">
  <c r="D67" i="3" l="1"/>
  <c r="D52" i="3"/>
  <c r="D47" i="3"/>
  <c r="D41" i="3"/>
  <c r="D29" i="3"/>
  <c r="D24" i="3"/>
  <c r="D21" i="3"/>
  <c r="D12" i="3"/>
  <c r="E76" i="2"/>
  <c r="D76" i="2"/>
  <c r="E60" i="2"/>
  <c r="D60" i="2"/>
  <c r="E56" i="2"/>
  <c r="D56" i="2"/>
  <c r="E51" i="2"/>
  <c r="D51" i="2"/>
  <c r="E41" i="2"/>
  <c r="D41" i="2"/>
  <c r="E31" i="2"/>
  <c r="D31" i="2"/>
  <c r="E17" i="2"/>
  <c r="D17" i="2"/>
  <c r="E14" i="2"/>
  <c r="D14" i="2"/>
  <c r="E12" i="2"/>
  <c r="D12" i="2"/>
  <c r="K13" i="3"/>
  <c r="K22" i="2"/>
  <c r="K24" i="2" l="1"/>
  <c r="K23" i="2"/>
</calcChain>
</file>

<file path=xl/sharedStrings.xml><?xml version="1.0" encoding="utf-8"?>
<sst xmlns="http://schemas.openxmlformats.org/spreadsheetml/2006/main" count="965" uniqueCount="358">
  <si>
    <t>Артикул</t>
  </si>
  <si>
    <t>Наименование</t>
  </si>
  <si>
    <t>Клей</t>
  </si>
  <si>
    <t>Цена мелкооптовая</t>
  </si>
  <si>
    <t>Наличие</t>
  </si>
  <si>
    <t>Solid</t>
  </si>
  <si>
    <t>S028</t>
  </si>
  <si>
    <t>ALPINE WHITE</t>
  </si>
  <si>
    <t>H16</t>
  </si>
  <si>
    <t>На складе</t>
  </si>
  <si>
    <t>S034</t>
  </si>
  <si>
    <t xml:space="preserve">DIAMOND WHITE </t>
  </si>
  <si>
    <t>H113</t>
  </si>
  <si>
    <t>S006</t>
  </si>
  <si>
    <t>ARCTIC WHITE</t>
  </si>
  <si>
    <t>H02</t>
  </si>
  <si>
    <t>S009</t>
  </si>
  <si>
    <t>CREAM</t>
  </si>
  <si>
    <t>H20</t>
  </si>
  <si>
    <t>Sand &amp; Pearl</t>
  </si>
  <si>
    <t>G001</t>
  </si>
  <si>
    <t>DESERT SAND</t>
  </si>
  <si>
    <t>H04</t>
  </si>
  <si>
    <t>G004</t>
  </si>
  <si>
    <t>WHITE QUARTZ</t>
  </si>
  <si>
    <t>H36</t>
  </si>
  <si>
    <t>G047</t>
  </si>
  <si>
    <t>BLACK BIRD</t>
  </si>
  <si>
    <t>H07</t>
  </si>
  <si>
    <t>G048</t>
  </si>
  <si>
    <t>BEACH SAND</t>
  </si>
  <si>
    <t>G101</t>
  </si>
  <si>
    <t>CRYSTAL BEIGE</t>
  </si>
  <si>
    <t>H01</t>
  </si>
  <si>
    <t>G117</t>
  </si>
  <si>
    <t>CAPPUCHINO</t>
  </si>
  <si>
    <t>H34</t>
  </si>
  <si>
    <t>G193</t>
  </si>
  <si>
    <t>SWANY</t>
  </si>
  <si>
    <t>G194</t>
  </si>
  <si>
    <t>SAND WHITE</t>
  </si>
  <si>
    <t>G195</t>
  </si>
  <si>
    <t>SAND BIEGE</t>
  </si>
  <si>
    <t>H32</t>
  </si>
  <si>
    <t>G196</t>
  </si>
  <si>
    <t>SAND GREY</t>
  </si>
  <si>
    <t>H114</t>
  </si>
  <si>
    <t>G295</t>
  </si>
  <si>
    <t xml:space="preserve">BAIKAL </t>
  </si>
  <si>
    <t>H123</t>
  </si>
  <si>
    <t>P001</t>
  </si>
  <si>
    <t xml:space="preserve">PERNA WHITE </t>
  </si>
  <si>
    <t>H21</t>
  </si>
  <si>
    <t>P004</t>
  </si>
  <si>
    <t>PERNA BLACK</t>
  </si>
  <si>
    <t>Quartz / Granite</t>
  </si>
  <si>
    <t>G034</t>
  </si>
  <si>
    <t>ARCTIC GRANITE</t>
  </si>
  <si>
    <t>G038</t>
  </si>
  <si>
    <t xml:space="preserve">SEA OAT QUARTZ </t>
  </si>
  <si>
    <t>H44</t>
  </si>
  <si>
    <t>G074</t>
  </si>
  <si>
    <t>MOCHA GRANITE</t>
  </si>
  <si>
    <t>H37</t>
  </si>
  <si>
    <t>G109</t>
  </si>
  <si>
    <t>BEIGE ISLAND</t>
  </si>
  <si>
    <t>G111</t>
  </si>
  <si>
    <t>MACCHIATO</t>
  </si>
  <si>
    <t>G112</t>
  </si>
  <si>
    <t xml:space="preserve">CARAMEL </t>
  </si>
  <si>
    <t>G113</t>
  </si>
  <si>
    <t>ICEBERG</t>
  </si>
  <si>
    <t>G114</t>
  </si>
  <si>
    <t xml:space="preserve">CLAY </t>
  </si>
  <si>
    <t>H62</t>
  </si>
  <si>
    <t>G137</t>
  </si>
  <si>
    <t>WINTER GREY</t>
  </si>
  <si>
    <t>H118</t>
  </si>
  <si>
    <t>G555</t>
  </si>
  <si>
    <t>STEEL CONCRETE</t>
  </si>
  <si>
    <t>G019</t>
  </si>
  <si>
    <t xml:space="preserve">NATURAL QUARTZ </t>
  </si>
  <si>
    <t>G058</t>
  </si>
  <si>
    <t xml:space="preserve">MOONSCAPE </t>
  </si>
  <si>
    <t>Н04</t>
  </si>
  <si>
    <t>G063</t>
  </si>
  <si>
    <t>ALLSPICE QUARTZ</t>
  </si>
  <si>
    <t>H14</t>
  </si>
  <si>
    <t>G103</t>
  </si>
  <si>
    <t xml:space="preserve">GRAY ONYX </t>
  </si>
  <si>
    <t>H65</t>
  </si>
  <si>
    <t>G110</t>
  </si>
  <si>
    <t>CORONA</t>
  </si>
  <si>
    <t>G135</t>
  </si>
  <si>
    <t>CHAMOMILE</t>
  </si>
  <si>
    <t>G136</t>
  </si>
  <si>
    <t xml:space="preserve">DARJEELING </t>
  </si>
  <si>
    <t>H58</t>
  </si>
  <si>
    <t>G554</t>
  </si>
  <si>
    <t>URBAN CONCRETE</t>
  </si>
  <si>
    <t>H22</t>
  </si>
  <si>
    <t>Цена</t>
  </si>
  <si>
    <t>Lucia</t>
  </si>
  <si>
    <t>W001</t>
  </si>
  <si>
    <t>ICE QUEEN</t>
  </si>
  <si>
    <t>W003</t>
  </si>
  <si>
    <t>SHADOW QUEEN</t>
  </si>
  <si>
    <t>W006</t>
  </si>
  <si>
    <t>MACADAMIA</t>
  </si>
  <si>
    <t>W010</t>
  </si>
  <si>
    <t>RED QUINOA</t>
  </si>
  <si>
    <t>H39</t>
  </si>
  <si>
    <t>Volcanics</t>
  </si>
  <si>
    <t>VA01</t>
  </si>
  <si>
    <t>SANATA ANA</t>
  </si>
  <si>
    <t>H03</t>
  </si>
  <si>
    <t>VE01</t>
  </si>
  <si>
    <t xml:space="preserve">TAMBORA </t>
  </si>
  <si>
    <t>VE26</t>
  </si>
  <si>
    <t>SHASTA</t>
  </si>
  <si>
    <t>H52</t>
  </si>
  <si>
    <t>Galaxy / Marmo</t>
  </si>
  <si>
    <t>M201</t>
  </si>
  <si>
    <t>TERNI</t>
  </si>
  <si>
    <t>H68</t>
  </si>
  <si>
    <t>M203</t>
  </si>
  <si>
    <t>LUCCA</t>
  </si>
  <si>
    <t>H06</t>
  </si>
  <si>
    <t>M205</t>
  </si>
  <si>
    <t>PARMA</t>
  </si>
  <si>
    <t>M206</t>
  </si>
  <si>
    <t>MONZA</t>
  </si>
  <si>
    <t>M301</t>
  </si>
  <si>
    <t>SIENA</t>
  </si>
  <si>
    <t>H50</t>
  </si>
  <si>
    <t>M303</t>
  </si>
  <si>
    <t>CAPRI</t>
  </si>
  <si>
    <t>M305</t>
  </si>
  <si>
    <t>MODENA</t>
  </si>
  <si>
    <t>M306</t>
  </si>
  <si>
    <t>BREEZE</t>
  </si>
  <si>
    <t>M423</t>
  </si>
  <si>
    <t>ANCONA</t>
  </si>
  <si>
    <t>M501</t>
  </si>
  <si>
    <t xml:space="preserve">EDESSA </t>
  </si>
  <si>
    <t>M502</t>
  </si>
  <si>
    <t xml:space="preserve">VATHI </t>
  </si>
  <si>
    <t>M553</t>
  </si>
  <si>
    <t>EBONY CONCRETE</t>
  </si>
  <si>
    <t>H115</t>
  </si>
  <si>
    <t>M605</t>
  </si>
  <si>
    <t>SANREMO</t>
  </si>
  <si>
    <t>H35</t>
  </si>
  <si>
    <t>T001</t>
  </si>
  <si>
    <t>BLACK HOLE</t>
  </si>
  <si>
    <t>T008</t>
  </si>
  <si>
    <t>JUPITER</t>
  </si>
  <si>
    <t>H67</t>
  </si>
  <si>
    <t>T010</t>
  </si>
  <si>
    <t>NEBULA</t>
  </si>
  <si>
    <t>G557</t>
  </si>
  <si>
    <t>CLOUD CONCRETE</t>
  </si>
  <si>
    <t xml:space="preserve">H132 </t>
  </si>
  <si>
    <t>Сопутствующие товары</t>
  </si>
  <si>
    <t>Клей 45 мл, шт</t>
  </si>
  <si>
    <t>Смеситель для клея 45 мл, шт</t>
  </si>
  <si>
    <t>Пистолет для клея 45 мл, шт</t>
  </si>
  <si>
    <t>Распродажа</t>
  </si>
  <si>
    <t>T007</t>
  </si>
  <si>
    <t>TRITON</t>
  </si>
  <si>
    <t>Н46</t>
  </si>
  <si>
    <t>G030</t>
  </si>
  <si>
    <t xml:space="preserve">IVORY QUARTZ </t>
  </si>
  <si>
    <t>M322</t>
  </si>
  <si>
    <t>PANTHEON</t>
  </si>
  <si>
    <t>M323</t>
  </si>
  <si>
    <t xml:space="preserve">COLOSSEUM </t>
  </si>
  <si>
    <t>T004</t>
  </si>
  <si>
    <t>SATURN</t>
  </si>
  <si>
    <t>T016</t>
  </si>
  <si>
    <t>MARS</t>
  </si>
  <si>
    <t>Aurora</t>
  </si>
  <si>
    <t>Размер одного листа 12х760х3680 мм.</t>
  </si>
  <si>
    <t>Прайс-лист на акриловый камень HI-MACS</t>
  </si>
  <si>
    <t xml:space="preserve">- товар снят с производства.
Количество ограничено, уточняйте наличие. </t>
  </si>
  <si>
    <t>Компания НОИС оставляет за собой право изменять цены без уведомления.</t>
  </si>
  <si>
    <t>Актуальный прайс-лист всегда доступен на нашем сайте ноис.рф</t>
  </si>
  <si>
    <t>S005</t>
  </si>
  <si>
    <t>GRAY</t>
  </si>
  <si>
    <t>Под заказ</t>
  </si>
  <si>
    <t>S022</t>
  </si>
  <si>
    <t>BLACK</t>
  </si>
  <si>
    <t>H45</t>
  </si>
  <si>
    <t>S025</t>
  </si>
  <si>
    <t>FIERY RED</t>
  </si>
  <si>
    <t>H18</t>
  </si>
  <si>
    <t>S026</t>
  </si>
  <si>
    <t>BANANA</t>
  </si>
  <si>
    <t>H17</t>
  </si>
  <si>
    <t>S027</t>
  </si>
  <si>
    <t>ORANGE</t>
  </si>
  <si>
    <t>H19</t>
  </si>
  <si>
    <t>S100</t>
  </si>
  <si>
    <t>COFFEE BROWN</t>
  </si>
  <si>
    <t>S104</t>
  </si>
  <si>
    <t>TOFFEE BROWN</t>
  </si>
  <si>
    <t>H54</t>
  </si>
  <si>
    <t>S201</t>
  </si>
  <si>
    <t>NOUGAT CREAM</t>
  </si>
  <si>
    <t>Lucent</t>
  </si>
  <si>
    <t>S302</t>
  </si>
  <si>
    <t>OPAL</t>
  </si>
  <si>
    <t>T02</t>
  </si>
  <si>
    <t>S303</t>
  </si>
  <si>
    <t>SAPPHIRE</t>
  </si>
  <si>
    <t>T03</t>
  </si>
  <si>
    <t>G002</t>
  </si>
  <si>
    <t>GRAY SAND</t>
  </si>
  <si>
    <t>G010</t>
  </si>
  <si>
    <t xml:space="preserve">BLACK PEARL </t>
  </si>
  <si>
    <t>G042</t>
  </si>
  <si>
    <t>VENERIAN SAND</t>
  </si>
  <si>
    <t>H26</t>
  </si>
  <si>
    <t>G050</t>
  </si>
  <si>
    <t>TAPIOCA PEARL</t>
  </si>
  <si>
    <t>G007</t>
  </si>
  <si>
    <t>PLATINUM GRANITE</t>
  </si>
  <si>
    <t>Н03</t>
  </si>
  <si>
    <t>G100</t>
  </si>
  <si>
    <t>PEANUT BUTTER</t>
  </si>
  <si>
    <t>G106</t>
  </si>
  <si>
    <t xml:space="preserve">RIVIERA SAND </t>
  </si>
  <si>
    <t>G107</t>
  </si>
  <si>
    <t>PEBBLE PEARL</t>
  </si>
  <si>
    <t>G108</t>
  </si>
  <si>
    <t xml:space="preserve">LUNAR SAND </t>
  </si>
  <si>
    <t>G138</t>
  </si>
  <si>
    <t xml:space="preserve">EARL GREY </t>
  </si>
  <si>
    <t>G139</t>
  </si>
  <si>
    <t>ROIBOOS</t>
  </si>
  <si>
    <t>G501</t>
  </si>
  <si>
    <t xml:space="preserve">WHITE STELLA </t>
  </si>
  <si>
    <t>G502</t>
  </si>
  <si>
    <t>WINTER STELLA</t>
  </si>
  <si>
    <t>H112</t>
  </si>
  <si>
    <t>G503</t>
  </si>
  <si>
    <t xml:space="preserve">NIGHT STELLA </t>
  </si>
  <si>
    <t>H131</t>
  </si>
  <si>
    <t>G556</t>
  </si>
  <si>
    <t xml:space="preserve">SNOW CONCRETE </t>
  </si>
  <si>
    <t>W002</t>
  </si>
  <si>
    <t>CLOUD</t>
  </si>
  <si>
    <t>W004</t>
  </si>
  <si>
    <t>STAR QUEEN</t>
  </si>
  <si>
    <t>H42</t>
  </si>
  <si>
    <t>W008</t>
  </si>
  <si>
    <t>ACORN</t>
  </si>
  <si>
    <t>W021</t>
  </si>
  <si>
    <t>MORNING CALM</t>
  </si>
  <si>
    <t>W022</t>
  </si>
  <si>
    <t xml:space="preserve">MOON DUSK </t>
  </si>
  <si>
    <t>VB01</t>
  </si>
  <si>
    <t xml:space="preserve">MERAPI </t>
  </si>
  <si>
    <t>VE04</t>
  </si>
  <si>
    <t xml:space="preserve">MAROA </t>
  </si>
  <si>
    <t>VL21</t>
  </si>
  <si>
    <t xml:space="preserve">SANTORINI </t>
  </si>
  <si>
    <t>H10</t>
  </si>
  <si>
    <t>VW01</t>
  </si>
  <si>
    <t>GEMINI</t>
  </si>
  <si>
    <t>M207</t>
  </si>
  <si>
    <t>PISA</t>
  </si>
  <si>
    <t>H46</t>
  </si>
  <si>
    <t>M302</t>
  </si>
  <si>
    <t xml:space="preserve">POMPEI </t>
  </si>
  <si>
    <t>M351</t>
  </si>
  <si>
    <t>MILAN</t>
  </si>
  <si>
    <t>M352</t>
  </si>
  <si>
    <t>VERNAZZA</t>
  </si>
  <si>
    <t>M411</t>
  </si>
  <si>
    <t>MESSINA</t>
  </si>
  <si>
    <t>M412</t>
  </si>
  <si>
    <t>FOGGIA</t>
  </si>
  <si>
    <t>M424</t>
  </si>
  <si>
    <t>LUNA DUST</t>
  </si>
  <si>
    <t>M425</t>
  </si>
  <si>
    <t>PADOVA</t>
  </si>
  <si>
    <t>M503</t>
  </si>
  <si>
    <t xml:space="preserve">FERRARA </t>
  </si>
  <si>
    <t>M552</t>
  </si>
  <si>
    <t>SHADOW CONCRETE</t>
  </si>
  <si>
    <t>H107</t>
  </si>
  <si>
    <t>M603</t>
  </si>
  <si>
    <t>PAVIA</t>
  </si>
  <si>
    <t>M904</t>
  </si>
  <si>
    <t>NAPLES</t>
  </si>
  <si>
    <t>T011</t>
  </si>
  <si>
    <t>VENUS</t>
  </si>
  <si>
    <t>T017</t>
  </si>
  <si>
    <t>ANDROMEDA</t>
  </si>
  <si>
    <t>T025</t>
  </si>
  <si>
    <t>CAPELA</t>
  </si>
  <si>
    <t>+7 (383) 325-30-50</t>
  </si>
  <si>
    <t>nois@nois.su</t>
  </si>
  <si>
    <t>www.nois.su</t>
  </si>
  <si>
    <t>M601</t>
  </si>
  <si>
    <t>TORANO</t>
  </si>
  <si>
    <t>M606</t>
  </si>
  <si>
    <t>M607</t>
  </si>
  <si>
    <t>M608</t>
  </si>
  <si>
    <t>AURORA BIANCO</t>
  </si>
  <si>
    <t>AURORA CREAM</t>
  </si>
  <si>
    <t>AURORA GREY N</t>
  </si>
  <si>
    <t>H139</t>
  </si>
  <si>
    <t>Цена за лист
с 01.11.2019</t>
  </si>
  <si>
    <t>Цена за лист мелкооптовая</t>
  </si>
  <si>
    <t>Цена за лист</t>
  </si>
  <si>
    <r>
      <t xml:space="preserve">TORANO </t>
    </r>
    <r>
      <rPr>
        <sz val="10"/>
        <color rgb="FFFF0000"/>
        <rFont val="Arial"/>
        <family val="2"/>
        <charset val="204"/>
      </rPr>
      <t>новинка</t>
    </r>
  </si>
  <si>
    <r>
      <t xml:space="preserve">AURORA BIANCO </t>
    </r>
    <r>
      <rPr>
        <sz val="10"/>
        <color rgb="FFFF0000"/>
        <rFont val="Arial"/>
        <family val="2"/>
        <charset val="204"/>
      </rPr>
      <t>новинка</t>
    </r>
  </si>
  <si>
    <r>
      <t xml:space="preserve">AURORA CREAM </t>
    </r>
    <r>
      <rPr>
        <sz val="10"/>
        <color rgb="FFFF0000"/>
        <rFont val="Arial"/>
        <family val="2"/>
        <charset val="204"/>
      </rPr>
      <t>новинка</t>
    </r>
  </si>
  <si>
    <r>
      <t xml:space="preserve">AURORA GREY N </t>
    </r>
    <r>
      <rPr>
        <sz val="10"/>
        <color rgb="FFFF0000"/>
        <rFont val="Arial"/>
        <family val="2"/>
        <charset val="204"/>
      </rPr>
      <t>новинка</t>
    </r>
  </si>
  <si>
    <t>Установите курс
доллара ЦБ РФ —&gt;</t>
  </si>
  <si>
    <t>Акриловый камень HI-MACS</t>
  </si>
  <si>
    <t>• Экологически чистый состав</t>
  </si>
  <si>
    <t>• Принимает любую форму</t>
  </si>
  <si>
    <t>• Огнестойкость и водостойкость</t>
  </si>
  <si>
    <t>• Прочнее натурального камня</t>
  </si>
  <si>
    <t>• Большая цветовая палитра</t>
  </si>
  <si>
    <t>• Устойчив к ударам и загрязнениям</t>
  </si>
  <si>
    <r>
      <rPr>
        <b/>
        <sz val="12"/>
        <color theme="1"/>
        <rFont val="Arial"/>
        <family val="2"/>
        <charset val="204"/>
      </rPr>
      <t>Акриловый камень HI-MACS</t>
    </r>
    <r>
      <rPr>
        <sz val="12"/>
        <color theme="1"/>
        <rFont val="Arial"/>
        <family val="2"/>
        <charset val="204"/>
      </rPr>
      <t xml:space="preserve"> - это современный композиционный материал из акриловой смолы, минеральных наполнителей и пигментов, используемый для создания гладкой, непористой, термоформируемой и визуально бесшовной поверхности. Производится в Республике Корея компанией LG Hausys.</t>
    </r>
  </si>
  <si>
    <t>Каталог HI-MACS 2019</t>
  </si>
  <si>
    <t>• Более 50 декоров на складе</t>
  </si>
  <si>
    <t>• Соблюдение партийности камня при запросе</t>
  </si>
  <si>
    <t>• Бесплатная доставка по городу</t>
  </si>
  <si>
    <t>• Работа с юридическими и физическими лицами</t>
  </si>
  <si>
    <t>• Возможность продажи 1/2 листа</t>
  </si>
  <si>
    <t>• Дисконтная программа для постоянных клиентов</t>
  </si>
  <si>
    <t>• Бесплатные образцы для партнеров</t>
  </si>
  <si>
    <t>• При покупке материала возможно изготовление мойки (от 9000 рублей)</t>
  </si>
  <si>
    <t>Коллекции декоров</t>
  </si>
  <si>
    <t>Цены на складские позиции</t>
  </si>
  <si>
    <t>Цены на заказные позиции</t>
  </si>
  <si>
    <t>Инструкция по изготовлению изделий</t>
  </si>
  <si>
    <t>Видеоинструкция по обработке камня</t>
  </si>
  <si>
    <t>Заключение о соответствии санитарно-гигиеническим требованиям</t>
  </si>
  <si>
    <t>Пожарный сертификат</t>
  </si>
  <si>
    <t>Техническое заключение МинСтроя РФ</t>
  </si>
  <si>
    <t>Офисы продаж</t>
  </si>
  <si>
    <t>г. Новосибирск
ул. Дуси Ковальчук, 1 к4
(383) 325-30-50
nois@nois.su</t>
  </si>
  <si>
    <t>г. Новосибирск
ул. Ватутина, 99 н6
(383) 352-39-57
lb@nois.su</t>
  </si>
  <si>
    <t>г. Бердск
ул. Ленина, 27
(383) 311-00-77
berdsk@nois.su</t>
  </si>
  <si>
    <t>ноис.рф</t>
  </si>
  <si>
    <t>Официальный сайт</t>
  </si>
  <si>
    <t>Цена по акции, доллары</t>
  </si>
  <si>
    <t>Цена мелкооптовая, доллары</t>
  </si>
  <si>
    <t>Х</t>
  </si>
  <si>
    <r>
      <rPr>
        <b/>
        <sz val="12"/>
        <color theme="1"/>
        <rFont val="Arial"/>
        <family val="2"/>
        <charset val="204"/>
      </rPr>
      <t>Компания НОИС</t>
    </r>
    <r>
      <rPr>
        <sz val="12"/>
        <color theme="1"/>
        <rFont val="Arial"/>
        <family val="2"/>
        <charset val="204"/>
      </rPr>
      <t xml:space="preserve"> является региональным представителем LG Hausys c 2011 года.</t>
    </r>
  </si>
  <si>
    <t>Действителен от 18.12.2019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</si>
</sst>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&quot;р.&quot;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 Cyr"/>
      <family val="2"/>
      <charset val="204"/>
    </font>
    <font>
      <sz val="10"/>
      <name val="Trebuchet MS"/>
      <family val="2"/>
    </font>
    <font>
      <u/>
      <sz val="11"/>
      <color theme="10"/>
      <name val="Calibri"/>
      <family val="2"/>
      <charset val="204"/>
      <scheme val="minor"/>
    </font>
    <font>
      <b/>
      <sz val="12"/>
      <color rgb="FFFF4208"/>
      <name val="Arial"/>
      <family val="2"/>
      <charset val="204"/>
    </font>
    <font>
      <sz val="10"/>
      <color theme="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0"/>
      <name val="Arial"/>
      <family val="2"/>
      <charset val="204"/>
    </font>
    <font>
      <b/>
      <u/>
      <sz val="11"/>
      <color rgb="FFFF4208"/>
      <name val="Arial"/>
      <family val="2"/>
      <charset val="204"/>
    </font>
    <font>
      <b/>
      <sz val="11"/>
      <color rgb="FFFF4208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0"/>
      <name val="Arial"/>
      <family val="2"/>
      <charset val="204"/>
    </font>
    <font>
      <b/>
      <u/>
      <sz val="14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b/>
      <sz val="16"/>
      <color theme="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5B5B5B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420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295B"/>
        <bgColor indexed="64"/>
      </patternFill>
    </fill>
    <fill>
      <patternFill patternType="solid">
        <fgColor rgb="FF822233"/>
        <bgColor indexed="64"/>
      </patternFill>
    </fill>
    <fill>
      <patternFill patternType="solid">
        <fgColor rgb="FFA0A0A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3" fillId="0" borderId="0" applyNumberFormat="0" applyFill="0" applyBorder="0" applyAlignment="0" applyProtection="0"/>
    <xf numFmtId="0" fontId="11" fillId="0" borderId="0"/>
    <xf numFmtId="0" fontId="12" fillId="0" borderId="0"/>
    <xf numFmtId="0" fontId="1" fillId="0" borderId="0"/>
    <xf numFmtId="0" fontId="8" fillId="0" borderId="0"/>
    <xf numFmtId="0" fontId="16" fillId="0" borderId="0" applyNumberFormat="0" applyFill="0" applyBorder="0" applyAlignment="0" applyProtection="0"/>
  </cellStyleXfs>
  <cellXfs count="138">
    <xf numFmtId="0" fontId="0" fillId="0" borderId="0" xfId="0"/>
    <xf numFmtId="0" fontId="5" fillId="0" borderId="1" xfId="2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0" fontId="15" fillId="5" borderId="12" xfId="0" applyFont="1" applyFill="1" applyBorder="1"/>
    <xf numFmtId="0" fontId="15" fillId="5" borderId="15" xfId="0" applyFont="1" applyFill="1" applyBorder="1"/>
    <xf numFmtId="0" fontId="15" fillId="5" borderId="13" xfId="0" applyFont="1" applyFill="1" applyBorder="1"/>
    <xf numFmtId="0" fontId="15" fillId="7" borderId="12" xfId="0" applyFont="1" applyFill="1" applyBorder="1"/>
    <xf numFmtId="0" fontId="15" fillId="7" borderId="15" xfId="0" applyFont="1" applyFill="1" applyBorder="1"/>
    <xf numFmtId="0" fontId="17" fillId="5" borderId="10" xfId="0" applyFont="1" applyFill="1" applyBorder="1" applyAlignment="1">
      <alignment horizontal="left" vertical="center"/>
    </xf>
    <xf numFmtId="0" fontId="17" fillId="5" borderId="0" xfId="0" applyFont="1" applyFill="1" applyBorder="1" applyAlignment="1">
      <alignment horizontal="left" vertical="center"/>
    </xf>
    <xf numFmtId="0" fontId="4" fillId="5" borderId="0" xfId="0" applyFont="1" applyFill="1" applyBorder="1"/>
    <xf numFmtId="0" fontId="22" fillId="5" borderId="10" xfId="0" applyFont="1" applyFill="1" applyBorder="1" applyAlignment="1">
      <alignment vertical="center"/>
    </xf>
    <xf numFmtId="0" fontId="22" fillId="5" borderId="0" xfId="0" applyFont="1" applyFill="1" applyBorder="1" applyAlignment="1">
      <alignment vertical="center"/>
    </xf>
    <xf numFmtId="0" fontId="17" fillId="5" borderId="10" xfId="0" applyFont="1" applyFill="1" applyBorder="1" applyAlignment="1">
      <alignment vertical="center"/>
    </xf>
    <xf numFmtId="0" fontId="17" fillId="5" borderId="0" xfId="0" applyFont="1" applyFill="1" applyBorder="1" applyAlignment="1">
      <alignment vertical="center" wrapText="1"/>
    </xf>
    <xf numFmtId="0" fontId="4" fillId="8" borderId="0" xfId="0" applyFont="1" applyFill="1"/>
    <xf numFmtId="0" fontId="24" fillId="5" borderId="0" xfId="8" applyFont="1" applyFill="1" applyBorder="1" applyAlignment="1">
      <alignment horizontal="right" vertical="center"/>
    </xf>
    <xf numFmtId="0" fontId="24" fillId="5" borderId="11" xfId="8" applyFont="1" applyFill="1" applyBorder="1" applyAlignment="1">
      <alignment horizontal="right" vertical="center"/>
    </xf>
    <xf numFmtId="0" fontId="4" fillId="5" borderId="11" xfId="0" applyFont="1" applyFill="1" applyBorder="1"/>
    <xf numFmtId="0" fontId="22" fillId="5" borderId="10" xfId="0" applyFont="1" applyFill="1" applyBorder="1"/>
    <xf numFmtId="0" fontId="22" fillId="5" borderId="0" xfId="0" applyFont="1" applyFill="1" applyBorder="1"/>
    <xf numFmtId="0" fontId="17" fillId="5" borderId="0" xfId="0" applyFont="1" applyFill="1" applyBorder="1"/>
    <xf numFmtId="0" fontId="17" fillId="5" borderId="0" xfId="0" applyFont="1" applyFill="1" applyBorder="1" applyAlignment="1">
      <alignment vertical="center"/>
    </xf>
    <xf numFmtId="0" fontId="27" fillId="5" borderId="0" xfId="8" applyFont="1" applyFill="1" applyBorder="1"/>
    <xf numFmtId="0" fontId="4" fillId="5" borderId="12" xfId="0" applyFont="1" applyFill="1" applyBorder="1"/>
    <xf numFmtId="0" fontId="4" fillId="5" borderId="15" xfId="0" applyFont="1" applyFill="1" applyBorder="1"/>
    <xf numFmtId="0" fontId="4" fillId="5" borderId="13" xfId="0" applyFont="1" applyFill="1" applyBorder="1"/>
    <xf numFmtId="0" fontId="9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164" fontId="14" fillId="0" borderId="1" xfId="0" applyNumberFormat="1" applyFont="1" applyBorder="1" applyAlignment="1" applyProtection="1">
      <alignment horizontal="center" vertical="center"/>
      <protection locked="0"/>
    </xf>
    <xf numFmtId="0" fontId="3" fillId="3" borderId="1" xfId="2" applyNumberFormat="1" applyFont="1" applyFill="1" applyBorder="1" applyAlignment="1" applyProtection="1">
      <alignment horizontal="center" vertical="center"/>
    </xf>
    <xf numFmtId="0" fontId="29" fillId="3" borderId="1" xfId="2" applyNumberFormat="1" applyFont="1" applyFill="1" applyBorder="1" applyAlignment="1" applyProtection="1">
      <alignment horizontal="center" vertical="center" wrapText="1"/>
    </xf>
    <xf numFmtId="0" fontId="3" fillId="3" borderId="1" xfId="2" applyNumberFormat="1" applyFont="1" applyFill="1" applyBorder="1" applyAlignment="1" applyProtection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left" vertical="center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3" xfId="2" applyNumberFormat="1" applyFont="1" applyFill="1" applyBorder="1" applyAlignment="1" applyProtection="1">
      <alignment horizontal="center" vertical="center"/>
    </xf>
    <xf numFmtId="0" fontId="5" fillId="0" borderId="3" xfId="2" applyNumberFormat="1" applyFont="1" applyFill="1" applyBorder="1" applyAlignment="1" applyProtection="1">
      <alignment horizontal="left" vertical="center"/>
    </xf>
    <xf numFmtId="0" fontId="15" fillId="4" borderId="1" xfId="2" applyNumberFormat="1" applyFont="1" applyFill="1" applyBorder="1" applyAlignment="1" applyProtection="1">
      <alignment horizontal="center" vertical="center"/>
    </xf>
    <xf numFmtId="165" fontId="6" fillId="0" borderId="1" xfId="1" applyNumberFormat="1" applyFont="1" applyFill="1" applyBorder="1" applyAlignment="1" applyProtection="1">
      <alignment horizontal="center" vertical="center"/>
    </xf>
    <xf numFmtId="165" fontId="5" fillId="0" borderId="1" xfId="1" applyNumberFormat="1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15" fillId="4" borderId="1" xfId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0" fontId="7" fillId="0" borderId="0" xfId="0" applyFont="1" applyFill="1" applyBorder="1" applyAlignment="1" applyProtection="1">
      <alignment vertical="center"/>
    </xf>
    <xf numFmtId="164" fontId="1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wrapText="1"/>
    </xf>
    <xf numFmtId="0" fontId="17" fillId="0" borderId="0" xfId="0" applyFont="1" applyProtection="1">
      <protection locked="0"/>
    </xf>
    <xf numFmtId="0" fontId="5" fillId="0" borderId="0" xfId="2" applyNumberFormat="1" applyFont="1" applyFill="1" applyBorder="1" applyAlignment="1" applyProtection="1">
      <alignment horizontal="center" vertical="center"/>
    </xf>
    <xf numFmtId="0" fontId="5" fillId="0" borderId="0" xfId="2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15" fillId="0" borderId="0" xfId="2" applyNumberFormat="1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23" fillId="3" borderId="10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left" vertical="center"/>
    </xf>
    <xf numFmtId="0" fontId="23" fillId="3" borderId="11" xfId="0" applyFont="1" applyFill="1" applyBorder="1" applyAlignment="1">
      <alignment horizontal="left" vertical="center"/>
    </xf>
    <xf numFmtId="0" fontId="17" fillId="5" borderId="10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25" fillId="5" borderId="0" xfId="8" applyFont="1" applyFill="1" applyBorder="1" applyAlignment="1">
      <alignment horizontal="center" vertical="center"/>
    </xf>
    <xf numFmtId="0" fontId="28" fillId="7" borderId="8" xfId="0" applyFont="1" applyFill="1" applyBorder="1" applyAlignment="1">
      <alignment horizontal="center" vertical="center"/>
    </xf>
    <xf numFmtId="0" fontId="28" fillId="7" borderId="14" xfId="0" applyFont="1" applyFill="1" applyBorder="1" applyAlignment="1">
      <alignment horizontal="center" vertical="center"/>
    </xf>
    <xf numFmtId="0" fontId="28" fillId="7" borderId="10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24" fillId="6" borderId="1" xfId="8" applyFont="1" applyFill="1" applyBorder="1" applyAlignment="1">
      <alignment horizontal="right" vertical="center" wrapText="1"/>
    </xf>
    <xf numFmtId="0" fontId="24" fillId="6" borderId="1" xfId="8" applyFont="1" applyFill="1" applyBorder="1" applyAlignment="1">
      <alignment horizontal="right" vertical="center"/>
    </xf>
    <xf numFmtId="0" fontId="22" fillId="5" borderId="10" xfId="0" applyFont="1" applyFill="1" applyBorder="1" applyAlignment="1">
      <alignment horizontal="left" vertical="center" wrapText="1"/>
    </xf>
    <xf numFmtId="0" fontId="22" fillId="5" borderId="0" xfId="0" applyFont="1" applyFill="1" applyBorder="1" applyAlignment="1">
      <alignment horizontal="left" vertical="center" wrapText="1"/>
    </xf>
    <xf numFmtId="0" fontId="24" fillId="6" borderId="7" xfId="8" applyFont="1" applyFill="1" applyBorder="1" applyAlignment="1">
      <alignment horizontal="right" vertical="center"/>
    </xf>
    <xf numFmtId="0" fontId="20" fillId="0" borderId="0" xfId="8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18" fillId="0" borderId="0" xfId="0" quotePrefix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20" fillId="0" borderId="0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right" vertical="center" wrapText="1"/>
    </xf>
    <xf numFmtId="0" fontId="15" fillId="4" borderId="1" xfId="2" applyNumberFormat="1" applyFont="1" applyFill="1" applyBorder="1" applyAlignment="1" applyProtection="1">
      <alignment horizontal="center" vertical="center"/>
    </xf>
    <xf numFmtId="0" fontId="4" fillId="0" borderId="1" xfId="0" quotePrefix="1" applyFont="1" applyBorder="1" applyAlignment="1" applyProtection="1">
      <alignment horizontal="center" vertical="center" wrapText="1"/>
    </xf>
    <xf numFmtId="0" fontId="3" fillId="3" borderId="2" xfId="2" applyNumberFormat="1" applyFont="1" applyFill="1" applyBorder="1" applyAlignment="1" applyProtection="1">
      <alignment horizontal="center" vertical="center" wrapText="1"/>
    </xf>
    <xf numFmtId="0" fontId="3" fillId="3" borderId="5" xfId="2" applyNumberFormat="1" applyFont="1" applyFill="1" applyBorder="1" applyAlignment="1" applyProtection="1">
      <alignment horizontal="center" vertical="center" wrapText="1"/>
    </xf>
    <xf numFmtId="165" fontId="5" fillId="0" borderId="2" xfId="1" applyNumberFormat="1" applyFont="1" applyFill="1" applyBorder="1" applyAlignment="1" applyProtection="1">
      <alignment horizontal="center" vertical="center"/>
    </xf>
    <xf numFmtId="165" fontId="5" fillId="0" borderId="5" xfId="1" applyNumberFormat="1" applyFont="1" applyFill="1" applyBorder="1" applyAlignment="1" applyProtection="1">
      <alignment horizontal="center" vertical="center"/>
    </xf>
    <xf numFmtId="165" fontId="5" fillId="0" borderId="8" xfId="1" applyNumberFormat="1" applyFont="1" applyFill="1" applyBorder="1" applyAlignment="1" applyProtection="1">
      <alignment horizontal="center" vertical="center"/>
    </xf>
    <xf numFmtId="165" fontId="5" fillId="0" borderId="9" xfId="1" applyNumberFormat="1" applyFont="1" applyFill="1" applyBorder="1" applyAlignment="1" applyProtection="1">
      <alignment horizontal="center" vertical="center"/>
    </xf>
    <xf numFmtId="165" fontId="5" fillId="0" borderId="10" xfId="1" applyNumberFormat="1" applyFont="1" applyFill="1" applyBorder="1" applyAlignment="1" applyProtection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/>
    </xf>
    <xf numFmtId="165" fontId="5" fillId="0" borderId="12" xfId="1" applyNumberFormat="1" applyFont="1" applyFill="1" applyBorder="1" applyAlignment="1" applyProtection="1">
      <alignment horizontal="center" vertical="center"/>
    </xf>
    <xf numFmtId="165" fontId="5" fillId="0" borderId="13" xfId="1" applyNumberFormat="1" applyFont="1" applyFill="1" applyBorder="1" applyAlignment="1" applyProtection="1">
      <alignment horizontal="center" vertical="center"/>
    </xf>
    <xf numFmtId="0" fontId="3" fillId="3" borderId="1" xfId="1" applyFont="1" applyFill="1" applyBorder="1" applyAlignment="1" applyProtection="1">
      <alignment horizontal="center" vertical="center"/>
    </xf>
    <xf numFmtId="0" fontId="3" fillId="3" borderId="2" xfId="1" applyFont="1" applyFill="1" applyBorder="1" applyAlignment="1" applyProtection="1">
      <alignment horizontal="center" vertical="center"/>
    </xf>
    <xf numFmtId="0" fontId="3" fillId="3" borderId="4" xfId="1" applyFont="1" applyFill="1" applyBorder="1" applyAlignment="1" applyProtection="1">
      <alignment horizontal="center" vertical="center"/>
    </xf>
    <xf numFmtId="0" fontId="3" fillId="3" borderId="5" xfId="1" applyFont="1" applyFill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left" vertical="center"/>
    </xf>
    <xf numFmtId="165" fontId="5" fillId="0" borderId="2" xfId="1" applyNumberFormat="1" applyFont="1" applyBorder="1" applyAlignment="1" applyProtection="1">
      <alignment horizontal="center" vertical="center"/>
    </xf>
    <xf numFmtId="165" fontId="5" fillId="0" borderId="4" xfId="1" applyNumberFormat="1" applyFont="1" applyBorder="1" applyAlignment="1" applyProtection="1">
      <alignment horizontal="center" vertical="center"/>
    </xf>
    <xf numFmtId="165" fontId="5" fillId="0" borderId="5" xfId="1" applyNumberFormat="1" applyFont="1" applyBorder="1" applyAlignment="1" applyProtection="1">
      <alignment horizontal="center" vertical="center"/>
    </xf>
    <xf numFmtId="0" fontId="10" fillId="2" borderId="2" xfId="2" applyNumberFormat="1" applyFont="1" applyFill="1" applyBorder="1" applyAlignment="1" applyProtection="1">
      <alignment horizontal="center" vertical="center"/>
    </xf>
    <xf numFmtId="0" fontId="10" fillId="2" borderId="4" xfId="2" applyNumberFormat="1" applyFont="1" applyFill="1" applyBorder="1" applyAlignment="1" applyProtection="1">
      <alignment horizontal="center" vertical="center"/>
    </xf>
    <xf numFmtId="0" fontId="10" fillId="2" borderId="5" xfId="2" applyNumberFormat="1" applyFont="1" applyFill="1" applyBorder="1" applyAlignment="1" applyProtection="1">
      <alignment horizontal="center" vertical="center"/>
    </xf>
    <xf numFmtId="0" fontId="10" fillId="2" borderId="1" xfId="1" applyFont="1" applyFill="1" applyBorder="1" applyAlignment="1" applyProtection="1">
      <alignment horizontal="center" vertical="center"/>
    </xf>
    <xf numFmtId="0" fontId="10" fillId="2" borderId="1" xfId="2" applyNumberFormat="1" applyFont="1" applyFill="1" applyBorder="1" applyAlignment="1" applyProtection="1">
      <alignment horizontal="center" vertical="center"/>
    </xf>
    <xf numFmtId="165" fontId="5" fillId="0" borderId="3" xfId="1" applyNumberFormat="1" applyFont="1" applyFill="1" applyBorder="1" applyAlignment="1" applyProtection="1">
      <alignment horizontal="center" vertical="center"/>
    </xf>
    <xf numFmtId="165" fontId="5" fillId="0" borderId="6" xfId="1" applyNumberFormat="1" applyFont="1" applyFill="1" applyBorder="1" applyAlignment="1" applyProtection="1">
      <alignment horizontal="center" vertical="center"/>
    </xf>
    <xf numFmtId="165" fontId="5" fillId="0" borderId="7" xfId="1" applyNumberFormat="1" applyFont="1" applyFill="1" applyBorder="1" applyAlignment="1" applyProtection="1">
      <alignment horizontal="center" vertical="center"/>
    </xf>
    <xf numFmtId="165" fontId="6" fillId="0" borderId="3" xfId="1" applyNumberFormat="1" applyFont="1" applyFill="1" applyBorder="1" applyAlignment="1" applyProtection="1">
      <alignment horizontal="center" vertical="center"/>
    </xf>
    <xf numFmtId="165" fontId="6" fillId="0" borderId="6" xfId="1" applyNumberFormat="1" applyFont="1" applyFill="1" applyBorder="1" applyAlignment="1" applyProtection="1">
      <alignment horizontal="center" vertical="center"/>
    </xf>
    <xf numFmtId="165" fontId="6" fillId="0" borderId="7" xfId="1" applyNumberFormat="1" applyFont="1" applyFill="1" applyBorder="1" applyAlignment="1" applyProtection="1">
      <alignment horizontal="center" vertical="center"/>
    </xf>
    <xf numFmtId="165" fontId="6" fillId="0" borderId="1" xfId="1" applyNumberFormat="1" applyFont="1" applyFill="1" applyBorder="1" applyAlignment="1" applyProtection="1">
      <alignment horizontal="center" vertical="center"/>
    </xf>
    <xf numFmtId="165" fontId="5" fillId="0" borderId="1" xfId="1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3" fillId="3" borderId="1" xfId="2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/>
    </xf>
    <xf numFmtId="165" fontId="4" fillId="0" borderId="2" xfId="0" applyNumberFormat="1" applyFont="1" applyBorder="1" applyAlignment="1" applyProtection="1">
      <alignment horizontal="center" vertical="center"/>
    </xf>
    <xf numFmtId="165" fontId="4" fillId="0" borderId="4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center" vertical="center"/>
    </xf>
    <xf numFmtId="165" fontId="5" fillId="0" borderId="1" xfId="2" applyNumberFormat="1" applyFont="1" applyFill="1" applyBorder="1" applyAlignment="1" applyProtection="1">
      <alignment horizontal="center" vertical="center"/>
    </xf>
  </cellXfs>
  <cellStyles count="9">
    <cellStyle name="Гиперссылка" xfId="8" builtinId="8"/>
    <cellStyle name="Гиперссылка 2" xfId="3"/>
    <cellStyle name="Обычный" xfId="0" builtinId="0"/>
    <cellStyle name="Обычный 2" xfId="1"/>
    <cellStyle name="Обычный 2 2" xfId="5"/>
    <cellStyle name="Обычный 2 3" xfId="4"/>
    <cellStyle name="Обычный 3" xfId="6"/>
    <cellStyle name="Обычный 4" xfId="7"/>
    <cellStyle name="Обычный_Лист1" xfId="2"/>
  </cellStyles>
  <dxfs count="0"/>
  <tableStyles count="1" defaultTableStyle="TableStyleMedium2" defaultPivotStyle="PivotStyleMedium9">
    <tableStyle name="Стиль сводной таблицы 1" table="0" count="0"/>
  </tableStyles>
  <colors>
    <mruColors>
      <color rgb="FFC6295B"/>
      <color rgb="FFF0F0F0"/>
      <color rgb="FF822233"/>
      <color rgb="FFA0A0A0"/>
      <color rgb="FF9C9C9E"/>
      <color rgb="FFFF4208"/>
      <color rgb="FF5B5B5B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283058</xdr:colOff>
      <xdr:row>0</xdr:row>
      <xdr:rowOff>142875</xdr:rowOff>
    </xdr:from>
    <xdr:to>
      <xdr:col>13</xdr:col>
      <xdr:colOff>364658</xdr:colOff>
      <xdr:row>2</xdr:row>
      <xdr:rowOff>144660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7608" y="142875"/>
          <a:ext cx="2520000" cy="3827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47625</xdr:rowOff>
    </xdr:from>
    <xdr:to>
      <xdr:col>1</xdr:col>
      <xdr:colOff>802800</xdr:colOff>
      <xdr:row>3</xdr:row>
      <xdr:rowOff>64725</xdr:rowOff>
    </xdr:to>
    <xdr:pic>
      <xdr:nvPicPr>
        <xdr:cNvPr id="2" name="Рисунок 1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47650"/>
          <a:ext cx="1260000" cy="36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47625</xdr:rowOff>
    </xdr:from>
    <xdr:to>
      <xdr:col>1</xdr:col>
      <xdr:colOff>802800</xdr:colOff>
      <xdr:row>3</xdr:row>
      <xdr:rowOff>64725</xdr:rowOff>
    </xdr:to>
    <xdr:pic>
      <xdr:nvPicPr>
        <xdr:cNvPr id="2" name="Рисунок 1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04775"/>
          <a:ext cx="1260000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ois.su/" TargetMode="External"/><Relationship Id="rId3" Type="http://schemas.openxmlformats.org/officeDocument/2006/relationships/hyperlink" Target="http://www.youtube.com/embed/j-up5xGUOq0?wmode=transparent" TargetMode="External"/><Relationship Id="rId7" Type="http://schemas.openxmlformats.org/officeDocument/2006/relationships/hyperlink" Target="https://nois.su/assets/files/prise/2016-08-08/teh_zakluchenie_minstroy.pdf" TargetMode="External"/><Relationship Id="rId2" Type="http://schemas.openxmlformats.org/officeDocument/2006/relationships/hyperlink" Target="https://nois.su/uploads/files/HIMACS_BOOK_2019_RUSSIA.pdf" TargetMode="External"/><Relationship Id="rId1" Type="http://schemas.openxmlformats.org/officeDocument/2006/relationships/hyperlink" Target="https://nois.su/catalog/iskusstvennyij-kamen-lg-hi-macs/" TargetMode="External"/><Relationship Id="rId6" Type="http://schemas.openxmlformats.org/officeDocument/2006/relationships/hyperlink" Target="https://nois.su/assets/files/Hi%20Macs/Sert%20LG.pdf" TargetMode="External"/><Relationship Id="rId5" Type="http://schemas.openxmlformats.org/officeDocument/2006/relationships/hyperlink" Target="https://nois.su/assets/files/prise/2016-08-08/izderjki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nois.su/assets/files/prise/2016-08-08/izderjki.pdf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nois.su/" TargetMode="External"/><Relationship Id="rId1" Type="http://schemas.openxmlformats.org/officeDocument/2006/relationships/hyperlink" Target="mailto:nois@nois.su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nois.su/" TargetMode="External"/><Relationship Id="rId1" Type="http://schemas.openxmlformats.org/officeDocument/2006/relationships/hyperlink" Target="mailto:nois@nois.su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zoomScaleNormal="100" zoomScaleSheetLayoutView="100" workbookViewId="0">
      <selection activeCell="AC34" sqref="AC34"/>
    </sheetView>
  </sheetViews>
  <sheetFormatPr defaultRowHeight="12.75" x14ac:dyDescent="0.2"/>
  <cols>
    <col min="1" max="8" width="9.140625" style="19"/>
    <col min="9" max="9" width="15.7109375" style="19" customWidth="1"/>
    <col min="10" max="16384" width="9.140625" style="19"/>
  </cols>
  <sheetData>
    <row r="1" spans="1:14" ht="15" customHeight="1" x14ac:dyDescent="0.2">
      <c r="A1" s="67" t="s">
        <v>322</v>
      </c>
      <c r="B1" s="68"/>
      <c r="C1" s="68"/>
      <c r="D1" s="68"/>
      <c r="E1" s="68"/>
      <c r="F1" s="68"/>
      <c r="G1" s="68"/>
      <c r="H1" s="68"/>
      <c r="I1" s="68"/>
      <c r="J1" s="71"/>
      <c r="K1" s="72"/>
      <c r="L1" s="72"/>
      <c r="M1" s="72"/>
      <c r="N1" s="73"/>
    </row>
    <row r="2" spans="1:14" ht="15" customHeight="1" x14ac:dyDescent="0.2">
      <c r="A2" s="69"/>
      <c r="B2" s="70"/>
      <c r="C2" s="70"/>
      <c r="D2" s="70"/>
      <c r="E2" s="70"/>
      <c r="F2" s="70"/>
      <c r="G2" s="70"/>
      <c r="H2" s="70"/>
      <c r="I2" s="70"/>
      <c r="J2" s="74"/>
      <c r="K2" s="75"/>
      <c r="L2" s="75"/>
      <c r="M2" s="75"/>
      <c r="N2" s="76"/>
    </row>
    <row r="3" spans="1:14" ht="15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4"/>
      <c r="K3" s="75"/>
      <c r="L3" s="75"/>
      <c r="M3" s="75"/>
      <c r="N3" s="76"/>
    </row>
    <row r="4" spans="1:14" ht="5.0999999999999996" customHeight="1" x14ac:dyDescent="0.2">
      <c r="A4" s="10"/>
      <c r="B4" s="11"/>
      <c r="C4" s="11"/>
      <c r="D4" s="11"/>
      <c r="E4" s="11"/>
      <c r="F4" s="11"/>
      <c r="G4" s="11"/>
      <c r="H4" s="11"/>
      <c r="I4" s="11"/>
      <c r="J4" s="7"/>
      <c r="K4" s="8"/>
      <c r="L4" s="8"/>
      <c r="M4" s="8"/>
      <c r="N4" s="9"/>
    </row>
    <row r="5" spans="1:14" ht="20.100000000000001" customHeight="1" x14ac:dyDescent="0.2">
      <c r="A5" s="79" t="s">
        <v>329</v>
      </c>
      <c r="B5" s="80"/>
      <c r="C5" s="80"/>
      <c r="D5" s="80"/>
      <c r="E5" s="80"/>
      <c r="F5" s="80"/>
      <c r="G5" s="80"/>
      <c r="H5" s="80"/>
      <c r="I5" s="80"/>
      <c r="J5" s="81" t="s">
        <v>340</v>
      </c>
      <c r="K5" s="81"/>
      <c r="L5" s="81"/>
      <c r="M5" s="81"/>
      <c r="N5" s="81"/>
    </row>
    <row r="6" spans="1:14" ht="20.100000000000001" customHeight="1" x14ac:dyDescent="0.2">
      <c r="A6" s="79"/>
      <c r="B6" s="80"/>
      <c r="C6" s="80"/>
      <c r="D6" s="80"/>
      <c r="E6" s="80"/>
      <c r="F6" s="80"/>
      <c r="G6" s="80"/>
      <c r="H6" s="80"/>
      <c r="I6" s="80"/>
      <c r="J6" s="78"/>
      <c r="K6" s="78"/>
      <c r="L6" s="78"/>
      <c r="M6" s="78"/>
      <c r="N6" s="78"/>
    </row>
    <row r="7" spans="1:14" ht="20.100000000000001" customHeight="1" x14ac:dyDescent="0.2">
      <c r="A7" s="79"/>
      <c r="B7" s="80"/>
      <c r="C7" s="80"/>
      <c r="D7" s="80"/>
      <c r="E7" s="80"/>
      <c r="F7" s="80"/>
      <c r="G7" s="80"/>
      <c r="H7" s="80"/>
      <c r="I7" s="80"/>
      <c r="J7" s="78" t="s">
        <v>341</v>
      </c>
      <c r="K7" s="78"/>
      <c r="L7" s="78"/>
      <c r="M7" s="78"/>
      <c r="N7" s="78"/>
    </row>
    <row r="8" spans="1:14" ht="20.100000000000001" customHeight="1" x14ac:dyDescent="0.2">
      <c r="A8" s="79"/>
      <c r="B8" s="80"/>
      <c r="C8" s="80"/>
      <c r="D8" s="80"/>
      <c r="E8" s="80"/>
      <c r="F8" s="80"/>
      <c r="G8" s="80"/>
      <c r="H8" s="80"/>
      <c r="I8" s="80"/>
      <c r="J8" s="78"/>
      <c r="K8" s="78"/>
      <c r="L8" s="78"/>
      <c r="M8" s="78"/>
      <c r="N8" s="78"/>
    </row>
    <row r="9" spans="1:14" ht="20.100000000000001" customHeight="1" x14ac:dyDescent="0.2">
      <c r="A9" s="79"/>
      <c r="B9" s="80"/>
      <c r="C9" s="80"/>
      <c r="D9" s="80"/>
      <c r="E9" s="80"/>
      <c r="F9" s="80"/>
      <c r="G9" s="80"/>
      <c r="H9" s="80"/>
      <c r="I9" s="80"/>
      <c r="J9" s="78" t="s">
        <v>339</v>
      </c>
      <c r="K9" s="78"/>
      <c r="L9" s="78"/>
      <c r="M9" s="78"/>
      <c r="N9" s="78"/>
    </row>
    <row r="10" spans="1:14" ht="20.100000000000001" customHeight="1" x14ac:dyDescent="0.2">
      <c r="A10" s="12" t="s">
        <v>323</v>
      </c>
      <c r="B10" s="13"/>
      <c r="C10" s="13"/>
      <c r="D10" s="13"/>
      <c r="E10" s="14"/>
      <c r="F10" s="13" t="s">
        <v>326</v>
      </c>
      <c r="G10" s="13"/>
      <c r="H10" s="13"/>
      <c r="I10" s="13"/>
      <c r="J10" s="78"/>
      <c r="K10" s="78"/>
      <c r="L10" s="78"/>
      <c r="M10" s="78"/>
      <c r="N10" s="78"/>
    </row>
    <row r="11" spans="1:14" ht="20.100000000000001" customHeight="1" x14ac:dyDescent="0.2">
      <c r="A11" s="12" t="s">
        <v>324</v>
      </c>
      <c r="B11" s="13"/>
      <c r="C11" s="13"/>
      <c r="D11" s="13"/>
      <c r="E11" s="14"/>
      <c r="F11" s="13" t="s">
        <v>327</v>
      </c>
      <c r="G11" s="13"/>
      <c r="H11" s="13"/>
      <c r="I11" s="13"/>
      <c r="J11" s="78" t="s">
        <v>330</v>
      </c>
      <c r="K11" s="78"/>
      <c r="L11" s="78"/>
      <c r="M11" s="78"/>
      <c r="N11" s="78"/>
    </row>
    <row r="12" spans="1:14" ht="20.100000000000001" customHeight="1" x14ac:dyDescent="0.2">
      <c r="A12" s="12" t="s">
        <v>325</v>
      </c>
      <c r="B12" s="13"/>
      <c r="C12" s="13"/>
      <c r="D12" s="13"/>
      <c r="E12" s="14"/>
      <c r="F12" s="13" t="s">
        <v>328</v>
      </c>
      <c r="G12" s="13"/>
      <c r="H12" s="13"/>
      <c r="I12" s="13"/>
      <c r="J12" s="78"/>
      <c r="K12" s="78"/>
      <c r="L12" s="78"/>
      <c r="M12" s="78"/>
      <c r="N12" s="78"/>
    </row>
    <row r="13" spans="1:14" ht="20.100000000000001" customHeight="1" x14ac:dyDescent="0.2">
      <c r="A13" s="15"/>
      <c r="B13" s="16"/>
      <c r="C13" s="16"/>
      <c r="D13" s="16"/>
      <c r="E13" s="16"/>
      <c r="F13" s="16"/>
      <c r="G13" s="16"/>
      <c r="H13" s="16"/>
      <c r="I13" s="16"/>
      <c r="J13" s="78" t="s">
        <v>343</v>
      </c>
      <c r="K13" s="78"/>
      <c r="L13" s="78"/>
      <c r="M13" s="78"/>
      <c r="N13" s="78"/>
    </row>
    <row r="14" spans="1:14" ht="20.100000000000001" customHeight="1" x14ac:dyDescent="0.2">
      <c r="A14" s="79" t="s">
        <v>356</v>
      </c>
      <c r="B14" s="80"/>
      <c r="C14" s="80"/>
      <c r="D14" s="80"/>
      <c r="E14" s="80"/>
      <c r="F14" s="80"/>
      <c r="G14" s="80"/>
      <c r="H14" s="80"/>
      <c r="I14" s="80"/>
      <c r="J14" s="78"/>
      <c r="K14" s="78"/>
      <c r="L14" s="78"/>
      <c r="M14" s="78"/>
      <c r="N14" s="78"/>
    </row>
    <row r="15" spans="1:14" ht="20.100000000000001" customHeight="1" x14ac:dyDescent="0.2">
      <c r="A15" s="79"/>
      <c r="B15" s="80"/>
      <c r="C15" s="80"/>
      <c r="D15" s="80"/>
      <c r="E15" s="80"/>
      <c r="F15" s="80"/>
      <c r="G15" s="80"/>
      <c r="H15" s="80"/>
      <c r="I15" s="80"/>
      <c r="J15" s="78" t="s">
        <v>342</v>
      </c>
      <c r="K15" s="78"/>
      <c r="L15" s="78"/>
      <c r="M15" s="78"/>
      <c r="N15" s="78"/>
    </row>
    <row r="16" spans="1:14" ht="20.100000000000001" customHeight="1" x14ac:dyDescent="0.2">
      <c r="A16" s="17" t="s">
        <v>331</v>
      </c>
      <c r="B16" s="18"/>
      <c r="C16" s="18"/>
      <c r="D16" s="18"/>
      <c r="E16" s="18"/>
      <c r="F16" s="18"/>
      <c r="G16" s="18"/>
      <c r="H16" s="18"/>
      <c r="I16" s="18"/>
      <c r="J16" s="78"/>
      <c r="K16" s="78"/>
      <c r="L16" s="78"/>
      <c r="M16" s="78"/>
      <c r="N16" s="78"/>
    </row>
    <row r="17" spans="1:14" ht="20.100000000000001" customHeight="1" x14ac:dyDescent="0.2">
      <c r="A17" s="17" t="s">
        <v>332</v>
      </c>
      <c r="B17" s="14"/>
      <c r="C17" s="14"/>
      <c r="D17" s="14"/>
      <c r="E17" s="14"/>
      <c r="F17" s="14"/>
      <c r="G17" s="14"/>
      <c r="H17" s="14"/>
      <c r="I17" s="18"/>
      <c r="J17" s="77" t="s">
        <v>344</v>
      </c>
      <c r="K17" s="77"/>
      <c r="L17" s="77"/>
      <c r="M17" s="77"/>
      <c r="N17" s="77"/>
    </row>
    <row r="18" spans="1:14" ht="20.100000000000001" customHeight="1" x14ac:dyDescent="0.2">
      <c r="A18" s="17" t="s">
        <v>333</v>
      </c>
      <c r="B18" s="14"/>
      <c r="C18" s="14"/>
      <c r="D18" s="14"/>
      <c r="E18" s="14"/>
      <c r="F18" s="14"/>
      <c r="G18" s="14"/>
      <c r="H18" s="14"/>
      <c r="I18" s="14"/>
      <c r="J18" s="77"/>
      <c r="K18" s="77"/>
      <c r="L18" s="77"/>
      <c r="M18" s="77"/>
      <c r="N18" s="77"/>
    </row>
    <row r="19" spans="1:14" ht="20.100000000000001" customHeight="1" x14ac:dyDescent="0.2">
      <c r="A19" s="17" t="s">
        <v>334</v>
      </c>
      <c r="B19" s="14"/>
      <c r="C19" s="14"/>
      <c r="D19" s="14"/>
      <c r="E19" s="14"/>
      <c r="F19" s="14"/>
      <c r="G19" s="14"/>
      <c r="H19" s="14"/>
      <c r="I19" s="14"/>
      <c r="J19" s="78" t="s">
        <v>345</v>
      </c>
      <c r="K19" s="78"/>
      <c r="L19" s="78"/>
      <c r="M19" s="78"/>
      <c r="N19" s="78"/>
    </row>
    <row r="20" spans="1:14" ht="20.100000000000001" customHeight="1" x14ac:dyDescent="0.2">
      <c r="A20" s="17" t="s">
        <v>335</v>
      </c>
      <c r="B20" s="14"/>
      <c r="C20" s="14"/>
      <c r="D20" s="14"/>
      <c r="E20" s="14"/>
      <c r="F20" s="14"/>
      <c r="G20" s="14"/>
      <c r="H20" s="14"/>
      <c r="I20" s="14"/>
      <c r="J20" s="78"/>
      <c r="K20" s="78"/>
      <c r="L20" s="78"/>
      <c r="M20" s="78"/>
      <c r="N20" s="78"/>
    </row>
    <row r="21" spans="1:14" ht="20.100000000000001" customHeight="1" x14ac:dyDescent="0.2">
      <c r="A21" s="17" t="s">
        <v>336</v>
      </c>
      <c r="B21" s="14"/>
      <c r="C21" s="14"/>
      <c r="D21" s="14"/>
      <c r="E21" s="14"/>
      <c r="F21" s="14"/>
      <c r="G21" s="14"/>
      <c r="H21" s="14"/>
      <c r="I21" s="14"/>
      <c r="J21" s="78" t="s">
        <v>346</v>
      </c>
      <c r="K21" s="78"/>
      <c r="L21" s="78"/>
      <c r="M21" s="78"/>
      <c r="N21" s="78"/>
    </row>
    <row r="22" spans="1:14" ht="20.100000000000001" customHeight="1" x14ac:dyDescent="0.2">
      <c r="A22" s="17" t="s">
        <v>337</v>
      </c>
      <c r="B22" s="14"/>
      <c r="C22" s="14"/>
      <c r="D22" s="14"/>
      <c r="E22" s="14"/>
      <c r="F22" s="14"/>
      <c r="G22" s="14"/>
      <c r="H22" s="14"/>
      <c r="I22" s="14"/>
      <c r="J22" s="78"/>
      <c r="K22" s="78"/>
      <c r="L22" s="78"/>
      <c r="M22" s="78"/>
      <c r="N22" s="78"/>
    </row>
    <row r="23" spans="1:14" ht="20.100000000000001" customHeight="1" x14ac:dyDescent="0.2">
      <c r="A23" s="17" t="s">
        <v>338</v>
      </c>
      <c r="B23" s="14"/>
      <c r="C23" s="14"/>
      <c r="D23" s="14"/>
      <c r="E23" s="14"/>
      <c r="F23" s="14"/>
      <c r="G23" s="14"/>
      <c r="H23" s="14"/>
      <c r="I23" s="14"/>
      <c r="J23" s="20"/>
      <c r="K23" s="20"/>
      <c r="L23" s="20"/>
      <c r="M23" s="20"/>
      <c r="N23" s="21"/>
    </row>
    <row r="24" spans="1:14" ht="20.100000000000001" customHeight="1" x14ac:dyDescent="0.2">
      <c r="A24" s="17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22"/>
    </row>
    <row r="25" spans="1:14" ht="30" customHeight="1" x14ac:dyDescent="0.2">
      <c r="A25" s="60" t="s">
        <v>347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2"/>
    </row>
    <row r="26" spans="1:14" ht="15" x14ac:dyDescent="0.2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14"/>
      <c r="L26" s="14"/>
      <c r="M26" s="14"/>
      <c r="N26" s="22"/>
    </row>
    <row r="27" spans="1:14" ht="15" customHeight="1" x14ac:dyDescent="0.2">
      <c r="A27" s="63" t="s">
        <v>348</v>
      </c>
      <c r="B27" s="64"/>
      <c r="C27" s="64"/>
      <c r="D27" s="25"/>
      <c r="E27" s="64" t="s">
        <v>349</v>
      </c>
      <c r="F27" s="64"/>
      <c r="G27" s="64"/>
      <c r="H27" s="25"/>
      <c r="I27" s="64" t="s">
        <v>350</v>
      </c>
      <c r="J27" s="64"/>
      <c r="K27" s="26"/>
      <c r="L27" s="65" t="s">
        <v>352</v>
      </c>
      <c r="M27" s="65"/>
      <c r="N27" s="22"/>
    </row>
    <row r="28" spans="1:14" ht="15" customHeight="1" x14ac:dyDescent="0.2">
      <c r="A28" s="63"/>
      <c r="B28" s="64"/>
      <c r="C28" s="64"/>
      <c r="D28" s="25"/>
      <c r="E28" s="64"/>
      <c r="F28" s="64"/>
      <c r="G28" s="64"/>
      <c r="H28" s="25"/>
      <c r="I28" s="64"/>
      <c r="J28" s="64"/>
      <c r="K28" s="26"/>
      <c r="L28" s="65"/>
      <c r="M28" s="65"/>
      <c r="N28" s="22"/>
    </row>
    <row r="29" spans="1:14" ht="15" customHeight="1" x14ac:dyDescent="0.2">
      <c r="A29" s="63"/>
      <c r="B29" s="64"/>
      <c r="C29" s="64"/>
      <c r="D29" s="25"/>
      <c r="E29" s="64"/>
      <c r="F29" s="64"/>
      <c r="G29" s="64"/>
      <c r="H29" s="25"/>
      <c r="I29" s="64"/>
      <c r="J29" s="64"/>
      <c r="K29" s="26"/>
      <c r="L29" s="66" t="s">
        <v>351</v>
      </c>
      <c r="M29" s="66"/>
      <c r="N29" s="22"/>
    </row>
    <row r="30" spans="1:14" ht="15" customHeight="1" x14ac:dyDescent="0.25">
      <c r="A30" s="63"/>
      <c r="B30" s="64"/>
      <c r="C30" s="64"/>
      <c r="D30" s="27"/>
      <c r="E30" s="64"/>
      <c r="F30" s="64"/>
      <c r="G30" s="64"/>
      <c r="H30" s="25"/>
      <c r="I30" s="64"/>
      <c r="J30" s="64"/>
      <c r="K30" s="26"/>
      <c r="L30" s="66"/>
      <c r="M30" s="66"/>
      <c r="N30" s="22"/>
    </row>
    <row r="31" spans="1:14" ht="15" customHeight="1" x14ac:dyDescent="0.2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</row>
  </sheetData>
  <sheetProtection sheet="1" objects="1" scenarios="1"/>
  <mergeCells count="19">
    <mergeCell ref="A1:I3"/>
    <mergeCell ref="J1:N3"/>
    <mergeCell ref="J17:N18"/>
    <mergeCell ref="J19:N20"/>
    <mergeCell ref="J21:N22"/>
    <mergeCell ref="A5:I9"/>
    <mergeCell ref="A14:I15"/>
    <mergeCell ref="J5:N6"/>
    <mergeCell ref="J7:N8"/>
    <mergeCell ref="J9:N10"/>
    <mergeCell ref="J11:N12"/>
    <mergeCell ref="J13:N14"/>
    <mergeCell ref="J15:N16"/>
    <mergeCell ref="A25:N25"/>
    <mergeCell ref="A27:C30"/>
    <mergeCell ref="E27:G30"/>
    <mergeCell ref="I27:J30"/>
    <mergeCell ref="L27:M28"/>
    <mergeCell ref="L29:M30"/>
  </mergeCells>
  <hyperlinks>
    <hyperlink ref="J9:N10" r:id="rId1" display="Коллекции декоров"/>
    <hyperlink ref="J11:N12" r:id="rId2" display="Каталог HI-MACS 2019"/>
    <hyperlink ref="J13:N14" r:id="rId3" display="Видеоинструкция по обработке камня"/>
    <hyperlink ref="J15:N16" r:id="rId4" display="Инструкция по изготовлению изделий"/>
    <hyperlink ref="J17:N18" r:id="rId5" display="Заключение о соответствии санитарно-гигиеническим требованиям"/>
    <hyperlink ref="J19:N20" r:id="rId6" display="Пожарный сертификат"/>
    <hyperlink ref="J21:N22" r:id="rId7" display="Техническое заключение МинСтроя РФ"/>
    <hyperlink ref="J7:N8" location="'Под заказ'!A1" display="Цены на заказные позиции"/>
    <hyperlink ref="L29:M30" r:id="rId8" display="ноис.рф"/>
    <hyperlink ref="J5:N6" location="'На складе'!A1" display="Цены на складские позиции"/>
  </hyperlinks>
  <pageMargins left="0.7" right="0.7" top="0.75" bottom="0.75" header="0.3" footer="0.3"/>
  <pageSetup paperSize="9" scale="64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zoomScaleNormal="100" workbookViewId="0">
      <selection activeCell="I59" sqref="I59"/>
    </sheetView>
  </sheetViews>
  <sheetFormatPr defaultRowHeight="12.75" x14ac:dyDescent="0.2"/>
  <cols>
    <col min="1" max="1" width="10.7109375" style="33" customWidth="1"/>
    <col min="2" max="2" width="25.7109375" style="33" customWidth="1"/>
    <col min="3" max="3" width="10.7109375" style="33" customWidth="1"/>
    <col min="4" max="6" width="15.7109375" style="33" customWidth="1"/>
    <col min="7" max="7" width="5.7109375" style="33" customWidth="1"/>
    <col min="8" max="8" width="10.7109375" style="33" customWidth="1"/>
    <col min="9" max="9" width="25.7109375" style="33" customWidth="1"/>
    <col min="10" max="10" width="10.7109375" style="33" customWidth="1"/>
    <col min="11" max="12" width="6.7109375" style="33" customWidth="1"/>
    <col min="13" max="13" width="15.7109375" style="33" customWidth="1"/>
    <col min="14" max="16384" width="9.140625" style="33"/>
  </cols>
  <sheetData>
    <row r="1" spans="1:13" s="31" customFormat="1" ht="5.0999999999999996" customHeight="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s="31" customFormat="1" ht="14.1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84" t="s">
        <v>302</v>
      </c>
      <c r="L2" s="85"/>
      <c r="M2" s="85"/>
    </row>
    <row r="3" spans="1:13" s="32" customFormat="1" ht="14.1" customHeight="1" x14ac:dyDescent="0.2">
      <c r="A3" s="49"/>
      <c r="B3" s="49"/>
      <c r="C3" s="50"/>
      <c r="D3" s="51"/>
      <c r="E3" s="51"/>
      <c r="F3" s="52"/>
      <c r="G3" s="50"/>
      <c r="H3" s="53"/>
      <c r="I3" s="53"/>
      <c r="J3" s="53"/>
      <c r="K3" s="86" t="s">
        <v>303</v>
      </c>
      <c r="L3" s="87"/>
      <c r="M3" s="87"/>
    </row>
    <row r="4" spans="1:13" ht="14.1" customHeight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82" t="s">
        <v>304</v>
      </c>
      <c r="L4" s="83"/>
      <c r="M4" s="83"/>
    </row>
    <row r="5" spans="1:13" ht="5.0999999999999996" customHeight="1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3" ht="30" customHeight="1" x14ac:dyDescent="0.2">
      <c r="A6" s="92" t="s">
        <v>183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</row>
    <row r="7" spans="1:13" ht="9.9499999999999993" customHeight="1" x14ac:dyDescent="0.2"/>
    <row r="8" spans="1:13" ht="24.95" customHeight="1" x14ac:dyDescent="0.2">
      <c r="A8" s="90" t="s">
        <v>357</v>
      </c>
      <c r="B8" s="91"/>
      <c r="D8" s="88" t="s">
        <v>321</v>
      </c>
      <c r="E8" s="89"/>
      <c r="F8" s="34">
        <v>62.532600000000002</v>
      </c>
      <c r="H8" s="94" t="s">
        <v>182</v>
      </c>
      <c r="I8" s="94"/>
      <c r="J8" s="94"/>
      <c r="K8" s="94"/>
      <c r="L8" s="94"/>
      <c r="M8" s="94"/>
    </row>
    <row r="9" spans="1:13" ht="9.9499999999999993" customHeight="1" x14ac:dyDescent="0.2"/>
    <row r="10" spans="1:13" ht="30" customHeight="1" x14ac:dyDescent="0.2">
      <c r="A10" s="35" t="s">
        <v>0</v>
      </c>
      <c r="B10" s="35" t="s">
        <v>1</v>
      </c>
      <c r="C10" s="35" t="s">
        <v>2</v>
      </c>
      <c r="D10" s="36" t="s">
        <v>314</v>
      </c>
      <c r="E10" s="37" t="s">
        <v>315</v>
      </c>
      <c r="F10" s="37" t="s">
        <v>4</v>
      </c>
    </row>
    <row r="11" spans="1:13" ht="15" customHeight="1" x14ac:dyDescent="0.2">
      <c r="A11" s="115" t="s">
        <v>5</v>
      </c>
      <c r="B11" s="116"/>
      <c r="C11" s="116"/>
      <c r="D11" s="116"/>
      <c r="E11" s="116"/>
      <c r="F11" s="117"/>
      <c r="H11" s="119" t="s">
        <v>167</v>
      </c>
      <c r="I11" s="119"/>
      <c r="J11" s="119"/>
      <c r="K11" s="119"/>
      <c r="L11" s="119"/>
      <c r="M11" s="119"/>
    </row>
    <row r="12" spans="1:13" ht="15" customHeight="1" x14ac:dyDescent="0.2">
      <c r="A12" s="38" t="s">
        <v>6</v>
      </c>
      <c r="B12" s="39" t="s">
        <v>7</v>
      </c>
      <c r="C12" s="38" t="s">
        <v>8</v>
      </c>
      <c r="D12" s="123">
        <f>230*Курс*1.02</f>
        <v>14670.14796</v>
      </c>
      <c r="E12" s="120">
        <f>234*Курс*1.02</f>
        <v>14925.280968000001</v>
      </c>
      <c r="F12" s="38" t="s">
        <v>9</v>
      </c>
      <c r="H12" s="35" t="s">
        <v>0</v>
      </c>
      <c r="I12" s="35" t="s">
        <v>1</v>
      </c>
      <c r="J12" s="35" t="s">
        <v>2</v>
      </c>
      <c r="K12" s="97" t="s">
        <v>316</v>
      </c>
      <c r="L12" s="98"/>
      <c r="M12" s="37" t="s">
        <v>4</v>
      </c>
    </row>
    <row r="13" spans="1:13" ht="15" customHeight="1" x14ac:dyDescent="0.2">
      <c r="A13" s="38" t="s">
        <v>10</v>
      </c>
      <c r="B13" s="39" t="s">
        <v>11</v>
      </c>
      <c r="C13" s="38" t="s">
        <v>12</v>
      </c>
      <c r="D13" s="125"/>
      <c r="E13" s="122"/>
      <c r="F13" s="38" t="s">
        <v>9</v>
      </c>
      <c r="H13" s="38" t="s">
        <v>168</v>
      </c>
      <c r="I13" s="39" t="s">
        <v>169</v>
      </c>
      <c r="J13" s="38" t="s">
        <v>170</v>
      </c>
      <c r="K13" s="99">
        <v>18900</v>
      </c>
      <c r="L13" s="100"/>
      <c r="M13" s="43" t="s">
        <v>9</v>
      </c>
    </row>
    <row r="14" spans="1:13" ht="15" customHeight="1" x14ac:dyDescent="0.2">
      <c r="A14" s="38" t="s">
        <v>13</v>
      </c>
      <c r="B14" s="39" t="s">
        <v>14</v>
      </c>
      <c r="C14" s="38" t="s">
        <v>15</v>
      </c>
      <c r="D14" s="126">
        <f>261*Курс*1.02</f>
        <v>16647.428772000003</v>
      </c>
      <c r="E14" s="127">
        <f>269*Курс*1.02</f>
        <v>17157.694788000001</v>
      </c>
      <c r="F14" s="38" t="s">
        <v>9</v>
      </c>
      <c r="H14" s="38" t="s">
        <v>171</v>
      </c>
      <c r="I14" s="39" t="s">
        <v>172</v>
      </c>
      <c r="J14" s="38" t="s">
        <v>22</v>
      </c>
      <c r="K14" s="99">
        <v>19300</v>
      </c>
      <c r="L14" s="100"/>
      <c r="M14" s="43" t="s">
        <v>9</v>
      </c>
    </row>
    <row r="15" spans="1:13" ht="15" customHeight="1" x14ac:dyDescent="0.2">
      <c r="A15" s="38" t="s">
        <v>16</v>
      </c>
      <c r="B15" s="39" t="s">
        <v>17</v>
      </c>
      <c r="C15" s="38" t="s">
        <v>18</v>
      </c>
      <c r="D15" s="126"/>
      <c r="E15" s="127"/>
      <c r="F15" s="38" t="s">
        <v>9</v>
      </c>
      <c r="H15" s="38" t="s">
        <v>173</v>
      </c>
      <c r="I15" s="39" t="s">
        <v>174</v>
      </c>
      <c r="J15" s="38" t="s">
        <v>46</v>
      </c>
      <c r="K15" s="101">
        <v>27000</v>
      </c>
      <c r="L15" s="102"/>
      <c r="M15" s="43" t="s">
        <v>9</v>
      </c>
    </row>
    <row r="16" spans="1:13" ht="15" customHeight="1" x14ac:dyDescent="0.2">
      <c r="A16" s="115" t="s">
        <v>19</v>
      </c>
      <c r="B16" s="116"/>
      <c r="C16" s="116"/>
      <c r="D16" s="116"/>
      <c r="E16" s="116"/>
      <c r="F16" s="117"/>
      <c r="H16" s="38" t="s">
        <v>175</v>
      </c>
      <c r="I16" s="39" t="s">
        <v>176</v>
      </c>
      <c r="J16" s="38" t="s">
        <v>149</v>
      </c>
      <c r="K16" s="103"/>
      <c r="L16" s="104"/>
      <c r="M16" s="43" t="s">
        <v>9</v>
      </c>
    </row>
    <row r="17" spans="1:13" ht="15" customHeight="1" x14ac:dyDescent="0.2">
      <c r="A17" s="38" t="s">
        <v>20</v>
      </c>
      <c r="B17" s="39" t="s">
        <v>21</v>
      </c>
      <c r="C17" s="38" t="s">
        <v>22</v>
      </c>
      <c r="D17" s="123">
        <f>307*Курс*1.02</f>
        <v>19581.458364000002</v>
      </c>
      <c r="E17" s="120">
        <f>315*Курс*1.02</f>
        <v>20091.72438</v>
      </c>
      <c r="F17" s="38" t="s">
        <v>9</v>
      </c>
      <c r="H17" s="38" t="s">
        <v>177</v>
      </c>
      <c r="I17" s="39" t="s">
        <v>178</v>
      </c>
      <c r="J17" s="38" t="s">
        <v>63</v>
      </c>
      <c r="K17" s="103"/>
      <c r="L17" s="104"/>
      <c r="M17" s="43" t="s">
        <v>9</v>
      </c>
    </row>
    <row r="18" spans="1:13" ht="15" customHeight="1" x14ac:dyDescent="0.2">
      <c r="A18" s="38" t="s">
        <v>23</v>
      </c>
      <c r="B18" s="39" t="s">
        <v>24</v>
      </c>
      <c r="C18" s="38" t="s">
        <v>25</v>
      </c>
      <c r="D18" s="124"/>
      <c r="E18" s="121"/>
      <c r="F18" s="38" t="s">
        <v>9</v>
      </c>
      <c r="H18" s="38" t="s">
        <v>179</v>
      </c>
      <c r="I18" s="39" t="s">
        <v>180</v>
      </c>
      <c r="J18" s="38" t="s">
        <v>36</v>
      </c>
      <c r="K18" s="105"/>
      <c r="L18" s="106"/>
      <c r="M18" s="47" t="s">
        <v>9</v>
      </c>
    </row>
    <row r="19" spans="1:13" ht="15" customHeight="1" x14ac:dyDescent="0.2">
      <c r="A19" s="38" t="s">
        <v>26</v>
      </c>
      <c r="B19" s="39" t="s">
        <v>27</v>
      </c>
      <c r="C19" s="38" t="s">
        <v>28</v>
      </c>
      <c r="D19" s="124"/>
      <c r="E19" s="121"/>
      <c r="F19" s="38" t="s">
        <v>9</v>
      </c>
      <c r="H19" s="46"/>
      <c r="I19" s="46"/>
      <c r="J19" s="46"/>
      <c r="K19" s="46"/>
      <c r="L19" s="46"/>
      <c r="M19" s="46"/>
    </row>
    <row r="20" spans="1:13" ht="15" customHeight="1" x14ac:dyDescent="0.2">
      <c r="A20" s="38" t="s">
        <v>29</v>
      </c>
      <c r="B20" s="39" t="s">
        <v>30</v>
      </c>
      <c r="C20" s="38" t="s">
        <v>22</v>
      </c>
      <c r="D20" s="124"/>
      <c r="E20" s="121"/>
      <c r="F20" s="38" t="s">
        <v>9</v>
      </c>
      <c r="H20" s="118" t="s">
        <v>163</v>
      </c>
      <c r="I20" s="118"/>
      <c r="J20" s="118"/>
      <c r="K20" s="118"/>
      <c r="L20" s="118"/>
      <c r="M20" s="118"/>
    </row>
    <row r="21" spans="1:13" ht="15" customHeight="1" x14ac:dyDescent="0.2">
      <c r="A21" s="38" t="s">
        <v>31</v>
      </c>
      <c r="B21" s="39" t="s">
        <v>32</v>
      </c>
      <c r="C21" s="38" t="s">
        <v>33</v>
      </c>
      <c r="D21" s="124"/>
      <c r="E21" s="121"/>
      <c r="F21" s="40" t="s">
        <v>9</v>
      </c>
      <c r="H21" s="107" t="s">
        <v>1</v>
      </c>
      <c r="I21" s="107"/>
      <c r="J21" s="107"/>
      <c r="K21" s="108" t="s">
        <v>101</v>
      </c>
      <c r="L21" s="109"/>
      <c r="M21" s="110"/>
    </row>
    <row r="22" spans="1:13" ht="15" customHeight="1" x14ac:dyDescent="0.2">
      <c r="A22" s="38" t="s">
        <v>34</v>
      </c>
      <c r="B22" s="39" t="s">
        <v>35</v>
      </c>
      <c r="C22" s="38" t="s">
        <v>36</v>
      </c>
      <c r="D22" s="124"/>
      <c r="E22" s="121"/>
      <c r="F22" s="38" t="s">
        <v>9</v>
      </c>
      <c r="H22" s="111" t="s">
        <v>164</v>
      </c>
      <c r="I22" s="111"/>
      <c r="J22" s="111"/>
      <c r="K22" s="112">
        <f>9.58*Курс*1.02</f>
        <v>611.04355415999999</v>
      </c>
      <c r="L22" s="113"/>
      <c r="M22" s="114"/>
    </row>
    <row r="23" spans="1:13" ht="15" customHeight="1" x14ac:dyDescent="0.2">
      <c r="A23" s="38" t="s">
        <v>37</v>
      </c>
      <c r="B23" s="39" t="s">
        <v>38</v>
      </c>
      <c r="C23" s="38" t="s">
        <v>15</v>
      </c>
      <c r="D23" s="124"/>
      <c r="E23" s="121"/>
      <c r="F23" s="38" t="s">
        <v>9</v>
      </c>
      <c r="H23" s="111" t="s">
        <v>165</v>
      </c>
      <c r="I23" s="111"/>
      <c r="J23" s="111"/>
      <c r="K23" s="112">
        <f>1*Курс*1.02</f>
        <v>63.783252000000005</v>
      </c>
      <c r="L23" s="113"/>
      <c r="M23" s="114"/>
    </row>
    <row r="24" spans="1:13" ht="15" customHeight="1" x14ac:dyDescent="0.2">
      <c r="A24" s="38" t="s">
        <v>39</v>
      </c>
      <c r="B24" s="39" t="s">
        <v>40</v>
      </c>
      <c r="C24" s="38" t="s">
        <v>15</v>
      </c>
      <c r="D24" s="124"/>
      <c r="E24" s="121"/>
      <c r="F24" s="38" t="s">
        <v>9</v>
      </c>
      <c r="H24" s="111" t="s">
        <v>166</v>
      </c>
      <c r="I24" s="111"/>
      <c r="J24" s="111"/>
      <c r="K24" s="112">
        <f>43*Курс*1.02</f>
        <v>2742.6798360000003</v>
      </c>
      <c r="L24" s="113"/>
      <c r="M24" s="114"/>
    </row>
    <row r="25" spans="1:13" ht="15" customHeight="1" x14ac:dyDescent="0.2">
      <c r="A25" s="38" t="s">
        <v>41</v>
      </c>
      <c r="B25" s="39" t="s">
        <v>42</v>
      </c>
      <c r="C25" s="38" t="s">
        <v>43</v>
      </c>
      <c r="D25" s="124"/>
      <c r="E25" s="121"/>
      <c r="F25" s="38" t="s">
        <v>9</v>
      </c>
      <c r="H25" s="46"/>
      <c r="I25" s="46"/>
      <c r="J25" s="46"/>
      <c r="K25" s="46"/>
      <c r="L25" s="46"/>
      <c r="M25" s="46"/>
    </row>
    <row r="26" spans="1:13" ht="15" customHeight="1" x14ac:dyDescent="0.2">
      <c r="A26" s="38" t="s">
        <v>44</v>
      </c>
      <c r="B26" s="39" t="s">
        <v>45</v>
      </c>
      <c r="C26" s="38" t="s">
        <v>46</v>
      </c>
      <c r="D26" s="124"/>
      <c r="E26" s="121"/>
      <c r="F26" s="38" t="s">
        <v>9</v>
      </c>
      <c r="H26" s="46"/>
      <c r="I26" s="46"/>
      <c r="J26" s="46"/>
      <c r="K26" s="46"/>
      <c r="L26" s="46"/>
      <c r="M26" s="46"/>
    </row>
    <row r="27" spans="1:13" ht="15" customHeight="1" x14ac:dyDescent="0.2">
      <c r="A27" s="38" t="s">
        <v>47</v>
      </c>
      <c r="B27" s="39" t="s">
        <v>48</v>
      </c>
      <c r="C27" s="38" t="s">
        <v>49</v>
      </c>
      <c r="D27" s="124"/>
      <c r="E27" s="121"/>
      <c r="F27" s="38" t="s">
        <v>9</v>
      </c>
      <c r="H27" s="95" t="s">
        <v>9</v>
      </c>
      <c r="I27" s="96" t="s">
        <v>184</v>
      </c>
      <c r="J27" s="96"/>
      <c r="K27" s="96"/>
      <c r="L27" s="96"/>
      <c r="M27" s="96"/>
    </row>
    <row r="28" spans="1:13" ht="15" customHeight="1" x14ac:dyDescent="0.2">
      <c r="A28" s="38" t="s">
        <v>50</v>
      </c>
      <c r="B28" s="39" t="s">
        <v>51</v>
      </c>
      <c r="C28" s="38" t="s">
        <v>52</v>
      </c>
      <c r="D28" s="124"/>
      <c r="E28" s="121"/>
      <c r="F28" s="38" t="s">
        <v>9</v>
      </c>
      <c r="H28" s="95"/>
      <c r="I28" s="96"/>
      <c r="J28" s="96"/>
      <c r="K28" s="96"/>
      <c r="L28" s="96"/>
      <c r="M28" s="96"/>
    </row>
    <row r="29" spans="1:13" ht="15" customHeight="1" x14ac:dyDescent="0.2">
      <c r="A29" s="38" t="s">
        <v>53</v>
      </c>
      <c r="B29" s="39" t="s">
        <v>54</v>
      </c>
      <c r="C29" s="38" t="s">
        <v>28</v>
      </c>
      <c r="D29" s="125"/>
      <c r="E29" s="122"/>
      <c r="F29" s="38" t="s">
        <v>9</v>
      </c>
    </row>
    <row r="30" spans="1:13" ht="15" customHeight="1" x14ac:dyDescent="0.2">
      <c r="A30" s="115" t="s">
        <v>55</v>
      </c>
      <c r="B30" s="116"/>
      <c r="C30" s="116"/>
      <c r="D30" s="116"/>
      <c r="E30" s="116"/>
      <c r="F30" s="117"/>
    </row>
    <row r="31" spans="1:13" ht="15" customHeight="1" x14ac:dyDescent="0.2">
      <c r="A31" s="38" t="s">
        <v>56</v>
      </c>
      <c r="B31" s="39" t="s">
        <v>57</v>
      </c>
      <c r="C31" s="38" t="s">
        <v>25</v>
      </c>
      <c r="D31" s="123">
        <f>316*Курс*1.02</f>
        <v>20155.507632000001</v>
      </c>
      <c r="E31" s="120">
        <f>325*Курс*1.02</f>
        <v>20729.556900000003</v>
      </c>
      <c r="F31" s="38" t="s">
        <v>9</v>
      </c>
    </row>
    <row r="32" spans="1:13" ht="15" customHeight="1" x14ac:dyDescent="0.2">
      <c r="A32" s="38" t="s">
        <v>58</v>
      </c>
      <c r="B32" s="39" t="s">
        <v>59</v>
      </c>
      <c r="C32" s="38" t="s">
        <v>60</v>
      </c>
      <c r="D32" s="124"/>
      <c r="E32" s="121"/>
      <c r="F32" s="38" t="s">
        <v>9</v>
      </c>
    </row>
    <row r="33" spans="1:6" ht="15" customHeight="1" x14ac:dyDescent="0.2">
      <c r="A33" s="38" t="s">
        <v>61</v>
      </c>
      <c r="B33" s="39" t="s">
        <v>62</v>
      </c>
      <c r="C33" s="38" t="s">
        <v>63</v>
      </c>
      <c r="D33" s="124"/>
      <c r="E33" s="121"/>
      <c r="F33" s="38" t="s">
        <v>9</v>
      </c>
    </row>
    <row r="34" spans="1:6" ht="15" customHeight="1" x14ac:dyDescent="0.2">
      <c r="A34" s="38" t="s">
        <v>64</v>
      </c>
      <c r="B34" s="39" t="s">
        <v>65</v>
      </c>
      <c r="C34" s="38" t="s">
        <v>36</v>
      </c>
      <c r="D34" s="124"/>
      <c r="E34" s="121"/>
      <c r="F34" s="38" t="s">
        <v>9</v>
      </c>
    </row>
    <row r="35" spans="1:6" ht="15" customHeight="1" x14ac:dyDescent="0.2">
      <c r="A35" s="38" t="s">
        <v>66</v>
      </c>
      <c r="B35" s="39" t="s">
        <v>67</v>
      </c>
      <c r="C35" s="38" t="s">
        <v>18</v>
      </c>
      <c r="D35" s="124"/>
      <c r="E35" s="121"/>
      <c r="F35" s="38" t="s">
        <v>9</v>
      </c>
    </row>
    <row r="36" spans="1:6" ht="15" customHeight="1" x14ac:dyDescent="0.2">
      <c r="A36" s="38" t="s">
        <v>68</v>
      </c>
      <c r="B36" s="39" t="s">
        <v>69</v>
      </c>
      <c r="C36" s="38" t="s">
        <v>18</v>
      </c>
      <c r="D36" s="124"/>
      <c r="E36" s="121"/>
      <c r="F36" s="38" t="s">
        <v>9</v>
      </c>
    </row>
    <row r="37" spans="1:6" ht="15" customHeight="1" x14ac:dyDescent="0.2">
      <c r="A37" s="38" t="s">
        <v>70</v>
      </c>
      <c r="B37" s="39" t="s">
        <v>71</v>
      </c>
      <c r="C37" s="38" t="s">
        <v>25</v>
      </c>
      <c r="D37" s="124"/>
      <c r="E37" s="121"/>
      <c r="F37" s="38" t="s">
        <v>9</v>
      </c>
    </row>
    <row r="38" spans="1:6" ht="15" customHeight="1" x14ac:dyDescent="0.2">
      <c r="A38" s="38" t="s">
        <v>72</v>
      </c>
      <c r="B38" s="39" t="s">
        <v>73</v>
      </c>
      <c r="C38" s="38" t="s">
        <v>74</v>
      </c>
      <c r="D38" s="124"/>
      <c r="E38" s="121"/>
      <c r="F38" s="38" t="s">
        <v>9</v>
      </c>
    </row>
    <row r="39" spans="1:6" ht="15" customHeight="1" x14ac:dyDescent="0.2">
      <c r="A39" s="38" t="s">
        <v>75</v>
      </c>
      <c r="B39" s="39" t="s">
        <v>76</v>
      </c>
      <c r="C39" s="38" t="s">
        <v>77</v>
      </c>
      <c r="D39" s="124"/>
      <c r="E39" s="121"/>
      <c r="F39" s="38" t="s">
        <v>9</v>
      </c>
    </row>
    <row r="40" spans="1:6" ht="15" customHeight="1" x14ac:dyDescent="0.2">
      <c r="A40" s="38" t="s">
        <v>78</v>
      </c>
      <c r="B40" s="39" t="s">
        <v>79</v>
      </c>
      <c r="C40" s="38" t="s">
        <v>46</v>
      </c>
      <c r="D40" s="125"/>
      <c r="E40" s="122"/>
      <c r="F40" s="38" t="s">
        <v>9</v>
      </c>
    </row>
    <row r="41" spans="1:6" ht="15" customHeight="1" x14ac:dyDescent="0.2">
      <c r="A41" s="38" t="s">
        <v>80</v>
      </c>
      <c r="B41" s="39" t="s">
        <v>81</v>
      </c>
      <c r="C41" s="38" t="s">
        <v>22</v>
      </c>
      <c r="D41" s="123">
        <f>333*Курс*1.02</f>
        <v>21239.822916000001</v>
      </c>
      <c r="E41" s="120">
        <f>343*Курс*1.02</f>
        <v>21877.655436000001</v>
      </c>
      <c r="F41" s="38" t="s">
        <v>9</v>
      </c>
    </row>
    <row r="42" spans="1:6" ht="15" customHeight="1" x14ac:dyDescent="0.2">
      <c r="A42" s="38" t="s">
        <v>82</v>
      </c>
      <c r="B42" s="39" t="s">
        <v>83</v>
      </c>
      <c r="C42" s="38" t="s">
        <v>84</v>
      </c>
      <c r="D42" s="124"/>
      <c r="E42" s="121"/>
      <c r="F42" s="38" t="s">
        <v>9</v>
      </c>
    </row>
    <row r="43" spans="1:6" ht="15" customHeight="1" x14ac:dyDescent="0.2">
      <c r="A43" s="38" t="s">
        <v>85</v>
      </c>
      <c r="B43" s="39" t="s">
        <v>86</v>
      </c>
      <c r="C43" s="38" t="s">
        <v>87</v>
      </c>
      <c r="D43" s="124"/>
      <c r="E43" s="121"/>
      <c r="F43" s="38" t="s">
        <v>9</v>
      </c>
    </row>
    <row r="44" spans="1:6" ht="15" customHeight="1" x14ac:dyDescent="0.2">
      <c r="A44" s="38" t="s">
        <v>88</v>
      </c>
      <c r="B44" s="39" t="s">
        <v>89</v>
      </c>
      <c r="C44" s="38" t="s">
        <v>90</v>
      </c>
      <c r="D44" s="124"/>
      <c r="E44" s="121"/>
      <c r="F44" s="38" t="s">
        <v>9</v>
      </c>
    </row>
    <row r="45" spans="1:6" ht="15" customHeight="1" x14ac:dyDescent="0.2">
      <c r="A45" s="38" t="s">
        <v>91</v>
      </c>
      <c r="B45" s="39" t="s">
        <v>92</v>
      </c>
      <c r="C45" s="38" t="s">
        <v>25</v>
      </c>
      <c r="D45" s="124"/>
      <c r="E45" s="121"/>
      <c r="F45" s="38" t="s">
        <v>9</v>
      </c>
    </row>
    <row r="46" spans="1:6" ht="15" customHeight="1" x14ac:dyDescent="0.2">
      <c r="A46" s="38" t="s">
        <v>93</v>
      </c>
      <c r="B46" s="39" t="s">
        <v>94</v>
      </c>
      <c r="C46" s="38" t="s">
        <v>15</v>
      </c>
      <c r="D46" s="124"/>
      <c r="E46" s="121"/>
      <c r="F46" s="38" t="s">
        <v>9</v>
      </c>
    </row>
    <row r="47" spans="1:6" ht="15" customHeight="1" x14ac:dyDescent="0.2">
      <c r="A47" s="38" t="s">
        <v>95</v>
      </c>
      <c r="B47" s="39" t="s">
        <v>96</v>
      </c>
      <c r="C47" s="38" t="s">
        <v>97</v>
      </c>
      <c r="D47" s="124"/>
      <c r="E47" s="121"/>
      <c r="F47" s="38" t="s">
        <v>9</v>
      </c>
    </row>
    <row r="48" spans="1:6" ht="15" customHeight="1" x14ac:dyDescent="0.2">
      <c r="A48" s="41" t="s">
        <v>98</v>
      </c>
      <c r="B48" s="42" t="s">
        <v>99</v>
      </c>
      <c r="C48" s="41" t="s">
        <v>100</v>
      </c>
      <c r="D48" s="124"/>
      <c r="E48" s="121"/>
      <c r="F48" s="38" t="s">
        <v>9</v>
      </c>
    </row>
    <row r="49" spans="1:6" ht="15" customHeight="1" x14ac:dyDescent="0.2">
      <c r="A49" s="41" t="s">
        <v>160</v>
      </c>
      <c r="B49" s="42" t="s">
        <v>161</v>
      </c>
      <c r="C49" s="41" t="s">
        <v>162</v>
      </c>
      <c r="D49" s="125"/>
      <c r="E49" s="122"/>
      <c r="F49" s="38" t="s">
        <v>9</v>
      </c>
    </row>
    <row r="50" spans="1:6" ht="15" customHeight="1" x14ac:dyDescent="0.2">
      <c r="A50" s="115" t="s">
        <v>102</v>
      </c>
      <c r="B50" s="116"/>
      <c r="C50" s="116"/>
      <c r="D50" s="116"/>
      <c r="E50" s="116"/>
      <c r="F50" s="117"/>
    </row>
    <row r="51" spans="1:6" ht="15" customHeight="1" x14ac:dyDescent="0.2">
      <c r="A51" s="38" t="s">
        <v>103</v>
      </c>
      <c r="B51" s="39" t="s">
        <v>104</v>
      </c>
      <c r="C51" s="38" t="s">
        <v>8</v>
      </c>
      <c r="D51" s="123">
        <f>356*Курс*1.02</f>
        <v>22706.837712000004</v>
      </c>
      <c r="E51" s="120">
        <f>367*Курс*1.02</f>
        <v>23408.453484000001</v>
      </c>
      <c r="F51" s="38" t="s">
        <v>9</v>
      </c>
    </row>
    <row r="52" spans="1:6" ht="15" customHeight="1" x14ac:dyDescent="0.2">
      <c r="A52" s="38" t="s">
        <v>105</v>
      </c>
      <c r="B52" s="39" t="s">
        <v>106</v>
      </c>
      <c r="C52" s="38" t="s">
        <v>97</v>
      </c>
      <c r="D52" s="124"/>
      <c r="E52" s="121"/>
      <c r="F52" s="38" t="s">
        <v>9</v>
      </c>
    </row>
    <row r="53" spans="1:6" ht="15" customHeight="1" x14ac:dyDescent="0.2">
      <c r="A53" s="38" t="s">
        <v>107</v>
      </c>
      <c r="B53" s="39" t="s">
        <v>108</v>
      </c>
      <c r="C53" s="38" t="s">
        <v>36</v>
      </c>
      <c r="D53" s="124"/>
      <c r="E53" s="121"/>
      <c r="F53" s="38" t="s">
        <v>9</v>
      </c>
    </row>
    <row r="54" spans="1:6" ht="15" customHeight="1" x14ac:dyDescent="0.2">
      <c r="A54" s="38" t="s">
        <v>109</v>
      </c>
      <c r="B54" s="39" t="s">
        <v>110</v>
      </c>
      <c r="C54" s="38" t="s">
        <v>111</v>
      </c>
      <c r="D54" s="125"/>
      <c r="E54" s="122"/>
      <c r="F54" s="38" t="s">
        <v>9</v>
      </c>
    </row>
    <row r="55" spans="1:6" ht="15" customHeight="1" x14ac:dyDescent="0.2">
      <c r="A55" s="115" t="s">
        <v>112</v>
      </c>
      <c r="B55" s="116"/>
      <c r="C55" s="116"/>
      <c r="D55" s="116"/>
      <c r="E55" s="116"/>
      <c r="F55" s="117"/>
    </row>
    <row r="56" spans="1:6" ht="15" customHeight="1" x14ac:dyDescent="0.2">
      <c r="A56" s="38" t="s">
        <v>113</v>
      </c>
      <c r="B56" s="39" t="s">
        <v>114</v>
      </c>
      <c r="C56" s="38" t="s">
        <v>115</v>
      </c>
      <c r="D56" s="123">
        <f>435*Курс*1.02</f>
        <v>27745.714620000002</v>
      </c>
      <c r="E56" s="120">
        <f>449*Курс*1.02</f>
        <v>28638.680147999999</v>
      </c>
      <c r="F56" s="38" t="s">
        <v>9</v>
      </c>
    </row>
    <row r="57" spans="1:6" ht="15" customHeight="1" x14ac:dyDescent="0.2">
      <c r="A57" s="38" t="s">
        <v>116</v>
      </c>
      <c r="B57" s="39" t="s">
        <v>117</v>
      </c>
      <c r="C57" s="38" t="s">
        <v>18</v>
      </c>
      <c r="D57" s="124"/>
      <c r="E57" s="121"/>
      <c r="F57" s="38" t="s">
        <v>9</v>
      </c>
    </row>
    <row r="58" spans="1:6" ht="15" customHeight="1" x14ac:dyDescent="0.2">
      <c r="A58" s="38" t="s">
        <v>118</v>
      </c>
      <c r="B58" s="39" t="s">
        <v>119</v>
      </c>
      <c r="C58" s="38" t="s">
        <v>120</v>
      </c>
      <c r="D58" s="125"/>
      <c r="E58" s="122"/>
      <c r="F58" s="38" t="s">
        <v>9</v>
      </c>
    </row>
    <row r="59" spans="1:6" ht="15" customHeight="1" x14ac:dyDescent="0.2">
      <c r="A59" s="115" t="s">
        <v>121</v>
      </c>
      <c r="B59" s="116"/>
      <c r="C59" s="116"/>
      <c r="D59" s="116"/>
      <c r="E59" s="116"/>
      <c r="F59" s="117"/>
    </row>
    <row r="60" spans="1:6" ht="15" customHeight="1" x14ac:dyDescent="0.2">
      <c r="A60" s="38" t="s">
        <v>122</v>
      </c>
      <c r="B60" s="39" t="s">
        <v>123</v>
      </c>
      <c r="C60" s="38" t="s">
        <v>124</v>
      </c>
      <c r="D60" s="123">
        <f>470*Курс*1.02</f>
        <v>29978.12844</v>
      </c>
      <c r="E60" s="120">
        <f>483*Курс*1.02</f>
        <v>30807.310716</v>
      </c>
      <c r="F60" s="38" t="s">
        <v>9</v>
      </c>
    </row>
    <row r="61" spans="1:6" ht="15" customHeight="1" x14ac:dyDescent="0.2">
      <c r="A61" s="38" t="s">
        <v>125</v>
      </c>
      <c r="B61" s="39" t="s">
        <v>126</v>
      </c>
      <c r="C61" s="38" t="s">
        <v>127</v>
      </c>
      <c r="D61" s="124"/>
      <c r="E61" s="121"/>
      <c r="F61" s="38" t="s">
        <v>9</v>
      </c>
    </row>
    <row r="62" spans="1:6" ht="15" customHeight="1" x14ac:dyDescent="0.2">
      <c r="A62" s="38" t="s">
        <v>128</v>
      </c>
      <c r="B62" s="39" t="s">
        <v>129</v>
      </c>
      <c r="C62" s="38" t="s">
        <v>111</v>
      </c>
      <c r="D62" s="124"/>
      <c r="E62" s="121"/>
      <c r="F62" s="43" t="s">
        <v>9</v>
      </c>
    </row>
    <row r="63" spans="1:6" ht="15" customHeight="1" x14ac:dyDescent="0.2">
      <c r="A63" s="38" t="s">
        <v>130</v>
      </c>
      <c r="B63" s="39" t="s">
        <v>131</v>
      </c>
      <c r="C63" s="38" t="s">
        <v>28</v>
      </c>
      <c r="D63" s="124"/>
      <c r="E63" s="121"/>
      <c r="F63" s="38" t="s">
        <v>9</v>
      </c>
    </row>
    <row r="64" spans="1:6" ht="15" customHeight="1" x14ac:dyDescent="0.2">
      <c r="A64" s="38" t="s">
        <v>132</v>
      </c>
      <c r="B64" s="39" t="s">
        <v>133</v>
      </c>
      <c r="C64" s="38" t="s">
        <v>134</v>
      </c>
      <c r="D64" s="124"/>
      <c r="E64" s="121"/>
      <c r="F64" s="43" t="s">
        <v>9</v>
      </c>
    </row>
    <row r="65" spans="1:6" ht="15" customHeight="1" x14ac:dyDescent="0.2">
      <c r="A65" s="38" t="s">
        <v>135</v>
      </c>
      <c r="B65" s="39" t="s">
        <v>136</v>
      </c>
      <c r="C65" s="38" t="s">
        <v>74</v>
      </c>
      <c r="D65" s="124"/>
      <c r="E65" s="121"/>
      <c r="F65" s="43" t="s">
        <v>9</v>
      </c>
    </row>
    <row r="66" spans="1:6" ht="15" customHeight="1" x14ac:dyDescent="0.2">
      <c r="A66" s="38" t="s">
        <v>137</v>
      </c>
      <c r="B66" s="39" t="s">
        <v>138</v>
      </c>
      <c r="C66" s="38" t="s">
        <v>120</v>
      </c>
      <c r="D66" s="124"/>
      <c r="E66" s="121"/>
      <c r="F66" s="43" t="s">
        <v>9</v>
      </c>
    </row>
    <row r="67" spans="1:6" ht="15" customHeight="1" x14ac:dyDescent="0.2">
      <c r="A67" s="38" t="s">
        <v>139</v>
      </c>
      <c r="B67" s="39" t="s">
        <v>140</v>
      </c>
      <c r="C67" s="38" t="s">
        <v>15</v>
      </c>
      <c r="D67" s="124"/>
      <c r="E67" s="121"/>
      <c r="F67" s="38" t="s">
        <v>9</v>
      </c>
    </row>
    <row r="68" spans="1:6" ht="15" customHeight="1" x14ac:dyDescent="0.2">
      <c r="A68" s="38" t="s">
        <v>141</v>
      </c>
      <c r="B68" s="39" t="s">
        <v>142</v>
      </c>
      <c r="C68" s="38" t="s">
        <v>49</v>
      </c>
      <c r="D68" s="124"/>
      <c r="E68" s="121"/>
      <c r="F68" s="38" t="s">
        <v>9</v>
      </c>
    </row>
    <row r="69" spans="1:6" ht="15" customHeight="1" x14ac:dyDescent="0.2">
      <c r="A69" s="38" t="s">
        <v>143</v>
      </c>
      <c r="B69" s="39" t="s">
        <v>144</v>
      </c>
      <c r="C69" s="38" t="s">
        <v>15</v>
      </c>
      <c r="D69" s="124"/>
      <c r="E69" s="121"/>
      <c r="F69" s="38" t="s">
        <v>9</v>
      </c>
    </row>
    <row r="70" spans="1:6" ht="15" customHeight="1" x14ac:dyDescent="0.2">
      <c r="A70" s="38" t="s">
        <v>145</v>
      </c>
      <c r="B70" s="39" t="s">
        <v>146</v>
      </c>
      <c r="C70" s="38" t="s">
        <v>77</v>
      </c>
      <c r="D70" s="124"/>
      <c r="E70" s="121"/>
      <c r="F70" s="38" t="s">
        <v>9</v>
      </c>
    </row>
    <row r="71" spans="1:6" ht="15" customHeight="1" x14ac:dyDescent="0.2">
      <c r="A71" s="38" t="s">
        <v>147</v>
      </c>
      <c r="B71" s="39" t="s">
        <v>148</v>
      </c>
      <c r="C71" s="38" t="s">
        <v>149</v>
      </c>
      <c r="D71" s="124"/>
      <c r="E71" s="121"/>
      <c r="F71" s="38" t="s">
        <v>9</v>
      </c>
    </row>
    <row r="72" spans="1:6" ht="15" customHeight="1" x14ac:dyDescent="0.2">
      <c r="A72" s="38" t="s">
        <v>153</v>
      </c>
      <c r="B72" s="39" t="s">
        <v>154</v>
      </c>
      <c r="C72" s="38" t="s">
        <v>152</v>
      </c>
      <c r="D72" s="124"/>
      <c r="E72" s="121"/>
      <c r="F72" s="38" t="s">
        <v>9</v>
      </c>
    </row>
    <row r="73" spans="1:6" ht="15" customHeight="1" x14ac:dyDescent="0.2">
      <c r="A73" s="38" t="s">
        <v>155</v>
      </c>
      <c r="B73" s="39" t="s">
        <v>156</v>
      </c>
      <c r="C73" s="38" t="s">
        <v>157</v>
      </c>
      <c r="D73" s="124"/>
      <c r="E73" s="121"/>
      <c r="F73" s="38" t="s">
        <v>9</v>
      </c>
    </row>
    <row r="74" spans="1:6" ht="15" customHeight="1" x14ac:dyDescent="0.2">
      <c r="A74" s="38" t="s">
        <v>158</v>
      </c>
      <c r="B74" s="39" t="s">
        <v>159</v>
      </c>
      <c r="C74" s="38" t="s">
        <v>15</v>
      </c>
      <c r="D74" s="125"/>
      <c r="E74" s="122"/>
      <c r="F74" s="38" t="s">
        <v>9</v>
      </c>
    </row>
    <row r="75" spans="1:6" ht="15" customHeight="1" x14ac:dyDescent="0.2">
      <c r="A75" s="115" t="s">
        <v>181</v>
      </c>
      <c r="B75" s="116"/>
      <c r="C75" s="116"/>
      <c r="D75" s="116"/>
      <c r="E75" s="116"/>
      <c r="F75" s="117"/>
    </row>
    <row r="76" spans="1:6" ht="15" customHeight="1" x14ac:dyDescent="0.2">
      <c r="A76" s="38" t="s">
        <v>150</v>
      </c>
      <c r="B76" s="39" t="s">
        <v>151</v>
      </c>
      <c r="C76" s="38" t="s">
        <v>152</v>
      </c>
      <c r="D76" s="44">
        <f>470*Курс*1.02</f>
        <v>29978.12844</v>
      </c>
      <c r="E76" s="45">
        <f>483*Курс*1.02</f>
        <v>30807.310716</v>
      </c>
      <c r="F76" s="38" t="s">
        <v>9</v>
      </c>
    </row>
    <row r="77" spans="1:6" ht="20.100000000000001" customHeight="1" x14ac:dyDescent="0.2">
      <c r="A77" s="46"/>
      <c r="B77" s="46"/>
      <c r="C77" s="46"/>
      <c r="D77" s="46"/>
      <c r="E77" s="46"/>
      <c r="F77" s="46"/>
    </row>
    <row r="78" spans="1:6" x14ac:dyDescent="0.2">
      <c r="A78" s="46" t="s">
        <v>185</v>
      </c>
      <c r="B78" s="46"/>
      <c r="C78" s="46"/>
      <c r="D78" s="46"/>
      <c r="E78" s="46"/>
      <c r="F78" s="46"/>
    </row>
    <row r="79" spans="1:6" x14ac:dyDescent="0.2">
      <c r="A79" s="46" t="s">
        <v>186</v>
      </c>
      <c r="B79" s="46"/>
      <c r="C79" s="46"/>
      <c r="D79" s="46"/>
      <c r="E79" s="46"/>
      <c r="F79" s="46"/>
    </row>
  </sheetData>
  <sheetProtection sheet="1" objects="1" scenarios="1"/>
  <mergeCells count="46">
    <mergeCell ref="A75:F75"/>
    <mergeCell ref="E60:E74"/>
    <mergeCell ref="E51:E54"/>
    <mergeCell ref="A55:F55"/>
    <mergeCell ref="E56:E58"/>
    <mergeCell ref="A59:F59"/>
    <mergeCell ref="D51:D54"/>
    <mergeCell ref="D56:D58"/>
    <mergeCell ref="D60:D74"/>
    <mergeCell ref="A50:F50"/>
    <mergeCell ref="H20:M20"/>
    <mergeCell ref="H11:M11"/>
    <mergeCell ref="A30:F30"/>
    <mergeCell ref="E31:E40"/>
    <mergeCell ref="E12:E13"/>
    <mergeCell ref="D31:D40"/>
    <mergeCell ref="D41:D49"/>
    <mergeCell ref="E41:E49"/>
    <mergeCell ref="D17:D29"/>
    <mergeCell ref="D12:D13"/>
    <mergeCell ref="D14:D15"/>
    <mergeCell ref="A11:F11"/>
    <mergeCell ref="E14:E15"/>
    <mergeCell ref="A16:F16"/>
    <mergeCell ref="E17:E29"/>
    <mergeCell ref="H27:H28"/>
    <mergeCell ref="I27:M28"/>
    <mergeCell ref="K12:L12"/>
    <mergeCell ref="K13:L13"/>
    <mergeCell ref="K14:L14"/>
    <mergeCell ref="K15:L18"/>
    <mergeCell ref="H21:J21"/>
    <mergeCell ref="K21:M21"/>
    <mergeCell ref="H22:J22"/>
    <mergeCell ref="K22:M22"/>
    <mergeCell ref="H23:J23"/>
    <mergeCell ref="K23:M23"/>
    <mergeCell ref="H24:J24"/>
    <mergeCell ref="K24:M24"/>
    <mergeCell ref="K4:M4"/>
    <mergeCell ref="K2:M2"/>
    <mergeCell ref="K3:M3"/>
    <mergeCell ref="D8:E8"/>
    <mergeCell ref="A8:B8"/>
    <mergeCell ref="A6:M6"/>
    <mergeCell ref="H8:M8"/>
  </mergeCells>
  <hyperlinks>
    <hyperlink ref="K3" r:id="rId1"/>
    <hyperlink ref="K4" r:id="rId2"/>
  </hyperlinks>
  <pageMargins left="0.7" right="0.7" top="0.75" bottom="0.75" header="0.3" footer="0.3"/>
  <pageSetup paperSize="9" scale="4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zoomScaleNormal="100" workbookViewId="0">
      <selection activeCell="B81" sqref="B81"/>
    </sheetView>
  </sheetViews>
  <sheetFormatPr defaultRowHeight="14.25" x14ac:dyDescent="0.2"/>
  <cols>
    <col min="1" max="1" width="10.7109375" style="54" customWidth="1"/>
    <col min="2" max="2" width="25.7109375" style="54" customWidth="1"/>
    <col min="3" max="3" width="10.7109375" style="54" customWidth="1"/>
    <col min="4" max="6" width="15.7109375" style="54" customWidth="1"/>
    <col min="7" max="7" width="5.7109375" style="54" customWidth="1"/>
    <col min="8" max="8" width="10.7109375" style="54" customWidth="1"/>
    <col min="9" max="9" width="25.7109375" style="54" customWidth="1"/>
    <col min="10" max="10" width="10.7109375" style="54" customWidth="1"/>
    <col min="11" max="12" width="6.7109375" style="54" customWidth="1"/>
    <col min="13" max="13" width="15.7109375" style="54" customWidth="1"/>
    <col min="14" max="16384" width="9.140625" style="54"/>
  </cols>
  <sheetData>
    <row r="1" spans="1:13" s="31" customFormat="1" ht="5.0999999999999996" customHeight="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s="31" customFormat="1" ht="14.1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84" t="s">
        <v>302</v>
      </c>
      <c r="L2" s="85"/>
      <c r="M2" s="85"/>
    </row>
    <row r="3" spans="1:13" s="32" customFormat="1" ht="14.1" customHeight="1" x14ac:dyDescent="0.2">
      <c r="A3" s="49"/>
      <c r="B3" s="49"/>
      <c r="C3" s="50"/>
      <c r="D3" s="51"/>
      <c r="E3" s="51"/>
      <c r="F3" s="52"/>
      <c r="G3" s="50"/>
      <c r="H3" s="53"/>
      <c r="I3" s="53"/>
      <c r="J3" s="53"/>
      <c r="K3" s="86" t="s">
        <v>303</v>
      </c>
      <c r="L3" s="87"/>
      <c r="M3" s="87"/>
    </row>
    <row r="4" spans="1:13" s="33" customFormat="1" ht="14.1" customHeight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82" t="s">
        <v>304</v>
      </c>
      <c r="L4" s="83"/>
      <c r="M4" s="83"/>
    </row>
    <row r="5" spans="1:13" s="33" customFormat="1" ht="5.0999999999999996" customHeight="1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3" ht="30" customHeight="1" x14ac:dyDescent="0.2">
      <c r="A6" s="92" t="s">
        <v>183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</row>
    <row r="7" spans="1:13" ht="9.9499999999999993" customHeight="1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ht="24.95" customHeight="1" x14ac:dyDescent="0.2">
      <c r="A8" s="90" t="s">
        <v>357</v>
      </c>
      <c r="B8" s="91"/>
      <c r="C8" s="33"/>
      <c r="D8" s="88" t="s">
        <v>321</v>
      </c>
      <c r="E8" s="89"/>
      <c r="F8" s="34">
        <v>62.532600000000002</v>
      </c>
      <c r="G8" s="33"/>
      <c r="H8" s="94" t="s">
        <v>182</v>
      </c>
      <c r="I8" s="94"/>
      <c r="J8" s="94"/>
      <c r="K8" s="94"/>
      <c r="L8" s="94"/>
      <c r="M8" s="94"/>
    </row>
    <row r="9" spans="1:13" ht="9.9499999999999993" customHeight="1" x14ac:dyDescent="0.2"/>
    <row r="10" spans="1:13" ht="30" customHeight="1" x14ac:dyDescent="0.2">
      <c r="A10" s="35" t="s">
        <v>0</v>
      </c>
      <c r="B10" s="35" t="s">
        <v>1</v>
      </c>
      <c r="C10" s="35" t="s">
        <v>2</v>
      </c>
      <c r="D10" s="37" t="s">
        <v>3</v>
      </c>
      <c r="E10" s="132" t="s">
        <v>4</v>
      </c>
      <c r="F10" s="132"/>
      <c r="H10" s="59"/>
      <c r="I10" s="59"/>
      <c r="J10" s="59"/>
      <c r="K10" s="59"/>
      <c r="L10" s="59"/>
      <c r="M10" s="59"/>
    </row>
    <row r="11" spans="1:13" ht="15" customHeight="1" x14ac:dyDescent="0.2">
      <c r="A11" s="119" t="s">
        <v>5</v>
      </c>
      <c r="B11" s="119"/>
      <c r="C11" s="119"/>
      <c r="D11" s="119"/>
      <c r="E11" s="119"/>
      <c r="F11" s="119"/>
      <c r="H11" s="130" t="s">
        <v>163</v>
      </c>
      <c r="I11" s="130"/>
      <c r="J11" s="130"/>
      <c r="K11" s="130"/>
      <c r="L11" s="130"/>
      <c r="M11" s="130"/>
    </row>
    <row r="12" spans="1:13" ht="15" customHeight="1" x14ac:dyDescent="0.2">
      <c r="A12" s="38" t="s">
        <v>187</v>
      </c>
      <c r="B12" s="39" t="s">
        <v>188</v>
      </c>
      <c r="C12" s="38" t="s">
        <v>115</v>
      </c>
      <c r="D12" s="128">
        <f>270*Курс2*1.02</f>
        <v>17221.478040000002</v>
      </c>
      <c r="E12" s="129" t="s">
        <v>189</v>
      </c>
      <c r="F12" s="129"/>
      <c r="H12" s="131" t="s">
        <v>1</v>
      </c>
      <c r="I12" s="131"/>
      <c r="J12" s="131"/>
      <c r="K12" s="131" t="s">
        <v>101</v>
      </c>
      <c r="L12" s="131"/>
      <c r="M12" s="131"/>
    </row>
    <row r="13" spans="1:13" ht="15" customHeight="1" x14ac:dyDescent="0.2">
      <c r="A13" s="38" t="s">
        <v>190</v>
      </c>
      <c r="B13" s="39" t="s">
        <v>191</v>
      </c>
      <c r="C13" s="38" t="s">
        <v>192</v>
      </c>
      <c r="D13" s="128"/>
      <c r="E13" s="129" t="s">
        <v>189</v>
      </c>
      <c r="F13" s="129"/>
      <c r="H13" s="133" t="s">
        <v>164</v>
      </c>
      <c r="I13" s="133"/>
      <c r="J13" s="133"/>
      <c r="K13" s="134">
        <f>12*Курс2*1.02</f>
        <v>765.39902400000005</v>
      </c>
      <c r="L13" s="135"/>
      <c r="M13" s="136"/>
    </row>
    <row r="14" spans="1:13" ht="15" customHeight="1" x14ac:dyDescent="0.2">
      <c r="A14" s="38" t="s">
        <v>193</v>
      </c>
      <c r="B14" s="39" t="s">
        <v>194</v>
      </c>
      <c r="C14" s="38" t="s">
        <v>195</v>
      </c>
      <c r="D14" s="128"/>
      <c r="E14" s="129" t="s">
        <v>189</v>
      </c>
      <c r="F14" s="129"/>
      <c r="H14" s="59"/>
      <c r="I14" s="59"/>
      <c r="J14" s="59"/>
      <c r="K14" s="59"/>
      <c r="L14" s="59"/>
      <c r="M14" s="59"/>
    </row>
    <row r="15" spans="1:13" ht="15" customHeight="1" x14ac:dyDescent="0.2">
      <c r="A15" s="38" t="s">
        <v>196</v>
      </c>
      <c r="B15" s="39" t="s">
        <v>197</v>
      </c>
      <c r="C15" s="38" t="s">
        <v>198</v>
      </c>
      <c r="D15" s="128"/>
      <c r="E15" s="129" t="s">
        <v>189</v>
      </c>
      <c r="F15" s="129"/>
      <c r="H15" s="59"/>
      <c r="I15" s="59"/>
      <c r="J15" s="59"/>
      <c r="K15" s="59"/>
      <c r="L15" s="59"/>
      <c r="M15" s="59"/>
    </row>
    <row r="16" spans="1:13" ht="15" customHeight="1" x14ac:dyDescent="0.2">
      <c r="A16" s="38" t="s">
        <v>199</v>
      </c>
      <c r="B16" s="39" t="s">
        <v>200</v>
      </c>
      <c r="C16" s="38" t="s">
        <v>201</v>
      </c>
      <c r="D16" s="128"/>
      <c r="E16" s="129" t="s">
        <v>189</v>
      </c>
      <c r="F16" s="129"/>
      <c r="H16" s="95" t="s">
        <v>189</v>
      </c>
      <c r="I16" s="96" t="s">
        <v>184</v>
      </c>
      <c r="J16" s="96"/>
      <c r="K16" s="96"/>
      <c r="L16" s="96"/>
      <c r="M16" s="96"/>
    </row>
    <row r="17" spans="1:13" ht="15" customHeight="1" x14ac:dyDescent="0.2">
      <c r="A17" s="38" t="s">
        <v>202</v>
      </c>
      <c r="B17" s="39" t="s">
        <v>203</v>
      </c>
      <c r="C17" s="38" t="s">
        <v>63</v>
      </c>
      <c r="D17" s="128"/>
      <c r="E17" s="129" t="s">
        <v>189</v>
      </c>
      <c r="F17" s="129"/>
      <c r="H17" s="95"/>
      <c r="I17" s="96"/>
      <c r="J17" s="96"/>
      <c r="K17" s="96"/>
      <c r="L17" s="96"/>
      <c r="M17" s="96"/>
    </row>
    <row r="18" spans="1:13" ht="15" customHeight="1" x14ac:dyDescent="0.2">
      <c r="A18" s="38" t="s">
        <v>204</v>
      </c>
      <c r="B18" s="39" t="s">
        <v>205</v>
      </c>
      <c r="C18" s="38" t="s">
        <v>206</v>
      </c>
      <c r="D18" s="128"/>
      <c r="E18" s="129" t="s">
        <v>189</v>
      </c>
      <c r="F18" s="129"/>
    </row>
    <row r="19" spans="1:13" ht="15" customHeight="1" x14ac:dyDescent="0.2">
      <c r="A19" s="38" t="s">
        <v>207</v>
      </c>
      <c r="B19" s="39" t="s">
        <v>208</v>
      </c>
      <c r="C19" s="38" t="s">
        <v>18</v>
      </c>
      <c r="D19" s="128"/>
      <c r="E19" s="129" t="s">
        <v>189</v>
      </c>
      <c r="F19" s="129"/>
    </row>
    <row r="20" spans="1:13" ht="15" customHeight="1" x14ac:dyDescent="0.2">
      <c r="A20" s="119" t="s">
        <v>209</v>
      </c>
      <c r="B20" s="119"/>
      <c r="C20" s="119"/>
      <c r="D20" s="119"/>
      <c r="E20" s="119"/>
      <c r="F20" s="119"/>
    </row>
    <row r="21" spans="1:13" ht="15" customHeight="1" x14ac:dyDescent="0.2">
      <c r="A21" s="38" t="s">
        <v>210</v>
      </c>
      <c r="B21" s="39" t="s">
        <v>211</v>
      </c>
      <c r="C21" s="38" t="s">
        <v>212</v>
      </c>
      <c r="D21" s="137">
        <f>320*Курс2*1.02</f>
        <v>20410.640640000001</v>
      </c>
      <c r="E21" s="129" t="s">
        <v>189</v>
      </c>
      <c r="F21" s="129"/>
    </row>
    <row r="22" spans="1:13" ht="15" customHeight="1" x14ac:dyDescent="0.2">
      <c r="A22" s="38" t="s">
        <v>213</v>
      </c>
      <c r="B22" s="39" t="s">
        <v>214</v>
      </c>
      <c r="C22" s="38" t="s">
        <v>215</v>
      </c>
      <c r="D22" s="137"/>
      <c r="E22" s="129" t="s">
        <v>189</v>
      </c>
      <c r="F22" s="129"/>
    </row>
    <row r="23" spans="1:13" ht="15" customHeight="1" x14ac:dyDescent="0.2">
      <c r="A23" s="119" t="s">
        <v>19</v>
      </c>
      <c r="B23" s="119"/>
      <c r="C23" s="119"/>
      <c r="D23" s="119"/>
      <c r="E23" s="119"/>
      <c r="F23" s="119"/>
    </row>
    <row r="24" spans="1:13" ht="15" customHeight="1" x14ac:dyDescent="0.2">
      <c r="A24" s="38" t="s">
        <v>216</v>
      </c>
      <c r="B24" s="39" t="s">
        <v>217</v>
      </c>
      <c r="C24" s="38" t="s">
        <v>115</v>
      </c>
      <c r="D24" s="128">
        <f>325*Курс2*1.02</f>
        <v>20729.556900000003</v>
      </c>
      <c r="E24" s="129" t="s">
        <v>189</v>
      </c>
      <c r="F24" s="129"/>
    </row>
    <row r="25" spans="1:13" ht="15" customHeight="1" x14ac:dyDescent="0.2">
      <c r="A25" s="38" t="s">
        <v>218</v>
      </c>
      <c r="B25" s="39" t="s">
        <v>219</v>
      </c>
      <c r="C25" s="38" t="s">
        <v>28</v>
      </c>
      <c r="D25" s="128"/>
      <c r="E25" s="129" t="s">
        <v>189</v>
      </c>
      <c r="F25" s="129"/>
    </row>
    <row r="26" spans="1:13" ht="15" customHeight="1" x14ac:dyDescent="0.2">
      <c r="A26" s="38" t="s">
        <v>220</v>
      </c>
      <c r="B26" s="39" t="s">
        <v>221</v>
      </c>
      <c r="C26" s="38" t="s">
        <v>222</v>
      </c>
      <c r="D26" s="128"/>
      <c r="E26" s="129" t="s">
        <v>189</v>
      </c>
      <c r="F26" s="129"/>
    </row>
    <row r="27" spans="1:13" ht="15" customHeight="1" x14ac:dyDescent="0.2">
      <c r="A27" s="38" t="s">
        <v>223</v>
      </c>
      <c r="B27" s="39" t="s">
        <v>224</v>
      </c>
      <c r="C27" s="38" t="s">
        <v>25</v>
      </c>
      <c r="D27" s="128"/>
      <c r="E27" s="129" t="s">
        <v>189</v>
      </c>
      <c r="F27" s="129"/>
    </row>
    <row r="28" spans="1:13" ht="15" customHeight="1" x14ac:dyDescent="0.2">
      <c r="A28" s="119" t="s">
        <v>55</v>
      </c>
      <c r="B28" s="119"/>
      <c r="C28" s="119"/>
      <c r="D28" s="119"/>
      <c r="E28" s="119"/>
      <c r="F28" s="119"/>
    </row>
    <row r="29" spans="1:13" ht="15" customHeight="1" x14ac:dyDescent="0.2">
      <c r="A29" s="38" t="s">
        <v>225</v>
      </c>
      <c r="B29" s="39" t="s">
        <v>226</v>
      </c>
      <c r="C29" s="38" t="s">
        <v>227</v>
      </c>
      <c r="D29" s="128">
        <f>333*Курс2*1.02</f>
        <v>21239.822916000001</v>
      </c>
      <c r="E29" s="129" t="s">
        <v>189</v>
      </c>
      <c r="F29" s="129"/>
    </row>
    <row r="30" spans="1:13" ht="15" customHeight="1" x14ac:dyDescent="0.2">
      <c r="A30" s="38" t="s">
        <v>228</v>
      </c>
      <c r="B30" s="39" t="s">
        <v>229</v>
      </c>
      <c r="C30" s="38" t="s">
        <v>84</v>
      </c>
      <c r="D30" s="128"/>
      <c r="E30" s="129" t="s">
        <v>189</v>
      </c>
      <c r="F30" s="129"/>
    </row>
    <row r="31" spans="1:13" ht="15" customHeight="1" x14ac:dyDescent="0.2">
      <c r="A31" s="38" t="s">
        <v>230</v>
      </c>
      <c r="B31" s="39" t="s">
        <v>231</v>
      </c>
      <c r="C31" s="38" t="s">
        <v>18</v>
      </c>
      <c r="D31" s="128"/>
      <c r="E31" s="129" t="s">
        <v>189</v>
      </c>
      <c r="F31" s="129"/>
    </row>
    <row r="32" spans="1:13" ht="15" customHeight="1" x14ac:dyDescent="0.2">
      <c r="A32" s="38" t="s">
        <v>232</v>
      </c>
      <c r="B32" s="39" t="s">
        <v>233</v>
      </c>
      <c r="C32" s="38" t="s">
        <v>97</v>
      </c>
      <c r="D32" s="128"/>
      <c r="E32" s="129" t="s">
        <v>189</v>
      </c>
      <c r="F32" s="129"/>
    </row>
    <row r="33" spans="1:6" ht="15" customHeight="1" x14ac:dyDescent="0.2">
      <c r="A33" s="38" t="s">
        <v>234</v>
      </c>
      <c r="B33" s="39" t="s">
        <v>235</v>
      </c>
      <c r="C33" s="38" t="s">
        <v>25</v>
      </c>
      <c r="D33" s="128"/>
      <c r="E33" s="129" t="s">
        <v>189</v>
      </c>
      <c r="F33" s="129"/>
    </row>
    <row r="34" spans="1:6" ht="15" customHeight="1" x14ac:dyDescent="0.2">
      <c r="A34" s="38" t="s">
        <v>236</v>
      </c>
      <c r="B34" s="39" t="s">
        <v>237</v>
      </c>
      <c r="C34" s="38" t="s">
        <v>100</v>
      </c>
      <c r="D34" s="128"/>
      <c r="E34" s="129" t="s">
        <v>189</v>
      </c>
      <c r="F34" s="129"/>
    </row>
    <row r="35" spans="1:6" ht="15" customHeight="1" x14ac:dyDescent="0.2">
      <c r="A35" s="38" t="s">
        <v>238</v>
      </c>
      <c r="B35" s="39" t="s">
        <v>239</v>
      </c>
      <c r="C35" s="38" t="s">
        <v>74</v>
      </c>
      <c r="D35" s="128"/>
      <c r="E35" s="129" t="s">
        <v>189</v>
      </c>
      <c r="F35" s="129"/>
    </row>
    <row r="36" spans="1:6" ht="15" customHeight="1" x14ac:dyDescent="0.2">
      <c r="A36" s="38" t="s">
        <v>240</v>
      </c>
      <c r="B36" s="39" t="s">
        <v>241</v>
      </c>
      <c r="C36" s="38" t="s">
        <v>15</v>
      </c>
      <c r="D36" s="128"/>
      <c r="E36" s="129" t="s">
        <v>189</v>
      </c>
      <c r="F36" s="129"/>
    </row>
    <row r="37" spans="1:6" ht="15" customHeight="1" x14ac:dyDescent="0.2">
      <c r="A37" s="38" t="s">
        <v>242</v>
      </c>
      <c r="B37" s="39" t="s">
        <v>243</v>
      </c>
      <c r="C37" s="38" t="s">
        <v>244</v>
      </c>
      <c r="D37" s="128"/>
      <c r="E37" s="129" t="s">
        <v>189</v>
      </c>
      <c r="F37" s="129"/>
    </row>
    <row r="38" spans="1:6" ht="15" customHeight="1" x14ac:dyDescent="0.2">
      <c r="A38" s="38" t="s">
        <v>245</v>
      </c>
      <c r="B38" s="39" t="s">
        <v>246</v>
      </c>
      <c r="C38" s="38" t="s">
        <v>247</v>
      </c>
      <c r="D38" s="128"/>
      <c r="E38" s="129" t="s">
        <v>189</v>
      </c>
      <c r="F38" s="129"/>
    </row>
    <row r="39" spans="1:6" ht="15" customHeight="1" x14ac:dyDescent="0.2">
      <c r="A39" s="38" t="s">
        <v>248</v>
      </c>
      <c r="B39" s="39" t="s">
        <v>249</v>
      </c>
      <c r="C39" s="38" t="s">
        <v>15</v>
      </c>
      <c r="D39" s="128"/>
      <c r="E39" s="129" t="s">
        <v>189</v>
      </c>
      <c r="F39" s="129"/>
    </row>
    <row r="40" spans="1:6" ht="15" customHeight="1" x14ac:dyDescent="0.2">
      <c r="A40" s="119" t="s">
        <v>102</v>
      </c>
      <c r="B40" s="119"/>
      <c r="C40" s="119"/>
      <c r="D40" s="119"/>
      <c r="E40" s="119"/>
      <c r="F40" s="119"/>
    </row>
    <row r="41" spans="1:6" ht="15" customHeight="1" x14ac:dyDescent="0.2">
      <c r="A41" s="38" t="s">
        <v>250</v>
      </c>
      <c r="B41" s="39" t="s">
        <v>251</v>
      </c>
      <c r="C41" s="38" t="s">
        <v>8</v>
      </c>
      <c r="D41" s="128">
        <f>365*Курс2*1.02</f>
        <v>23280.886980000003</v>
      </c>
      <c r="E41" s="129" t="s">
        <v>189</v>
      </c>
      <c r="F41" s="129"/>
    </row>
    <row r="42" spans="1:6" ht="15" customHeight="1" x14ac:dyDescent="0.2">
      <c r="A42" s="38" t="s">
        <v>252</v>
      </c>
      <c r="B42" s="39" t="s">
        <v>253</v>
      </c>
      <c r="C42" s="38" t="s">
        <v>254</v>
      </c>
      <c r="D42" s="128"/>
      <c r="E42" s="129" t="s">
        <v>189</v>
      </c>
      <c r="F42" s="129"/>
    </row>
    <row r="43" spans="1:6" ht="15" customHeight="1" x14ac:dyDescent="0.2">
      <c r="A43" s="38" t="s">
        <v>255</v>
      </c>
      <c r="B43" s="39" t="s">
        <v>256</v>
      </c>
      <c r="C43" s="38" t="s">
        <v>18</v>
      </c>
      <c r="D43" s="128"/>
      <c r="E43" s="95" t="s">
        <v>189</v>
      </c>
      <c r="F43" s="95"/>
    </row>
    <row r="44" spans="1:6" ht="15" customHeight="1" x14ac:dyDescent="0.2">
      <c r="A44" s="38" t="s">
        <v>257</v>
      </c>
      <c r="B44" s="39" t="s">
        <v>258</v>
      </c>
      <c r="C44" s="38" t="s">
        <v>97</v>
      </c>
      <c r="D44" s="128"/>
      <c r="E44" s="129" t="s">
        <v>189</v>
      </c>
      <c r="F44" s="129"/>
    </row>
    <row r="45" spans="1:6" ht="15" customHeight="1" x14ac:dyDescent="0.2">
      <c r="A45" s="38" t="s">
        <v>259</v>
      </c>
      <c r="B45" s="39" t="s">
        <v>260</v>
      </c>
      <c r="C45" s="38" t="s">
        <v>46</v>
      </c>
      <c r="D45" s="128"/>
      <c r="E45" s="129" t="s">
        <v>189</v>
      </c>
      <c r="F45" s="129"/>
    </row>
    <row r="46" spans="1:6" ht="15" customHeight="1" x14ac:dyDescent="0.2">
      <c r="A46" s="119" t="s">
        <v>112</v>
      </c>
      <c r="B46" s="119"/>
      <c r="C46" s="119"/>
      <c r="D46" s="119"/>
      <c r="E46" s="119"/>
      <c r="F46" s="119"/>
    </row>
    <row r="47" spans="1:6" ht="15" customHeight="1" x14ac:dyDescent="0.2">
      <c r="A47" s="38" t="s">
        <v>261</v>
      </c>
      <c r="B47" s="39" t="s">
        <v>262</v>
      </c>
      <c r="C47" s="38" t="s">
        <v>254</v>
      </c>
      <c r="D47" s="128">
        <f>430*Курс2*1.02</f>
        <v>27426.798360000001</v>
      </c>
      <c r="E47" s="129" t="s">
        <v>189</v>
      </c>
      <c r="F47" s="129"/>
    </row>
    <row r="48" spans="1:6" ht="15" customHeight="1" x14ac:dyDescent="0.2">
      <c r="A48" s="38" t="s">
        <v>263</v>
      </c>
      <c r="B48" s="39" t="s">
        <v>264</v>
      </c>
      <c r="C48" s="38" t="s">
        <v>18</v>
      </c>
      <c r="D48" s="128"/>
      <c r="E48" s="129" t="s">
        <v>189</v>
      </c>
      <c r="F48" s="129"/>
    </row>
    <row r="49" spans="1:6" ht="15" customHeight="1" x14ac:dyDescent="0.2">
      <c r="A49" s="38" t="s">
        <v>265</v>
      </c>
      <c r="B49" s="39" t="s">
        <v>266</v>
      </c>
      <c r="C49" s="38" t="s">
        <v>267</v>
      </c>
      <c r="D49" s="128"/>
      <c r="E49" s="95" t="s">
        <v>189</v>
      </c>
      <c r="F49" s="95"/>
    </row>
    <row r="50" spans="1:6" ht="15" customHeight="1" x14ac:dyDescent="0.2">
      <c r="A50" s="38" t="s">
        <v>268</v>
      </c>
      <c r="B50" s="39" t="s">
        <v>269</v>
      </c>
      <c r="C50" s="38" t="s">
        <v>25</v>
      </c>
      <c r="D50" s="128"/>
      <c r="E50" s="129" t="s">
        <v>189</v>
      </c>
      <c r="F50" s="129"/>
    </row>
    <row r="51" spans="1:6" ht="15" customHeight="1" x14ac:dyDescent="0.2">
      <c r="A51" s="119" t="s">
        <v>121</v>
      </c>
      <c r="B51" s="119"/>
      <c r="C51" s="119"/>
      <c r="D51" s="119"/>
      <c r="E51" s="119"/>
      <c r="F51" s="119"/>
    </row>
    <row r="52" spans="1:6" ht="15" customHeight="1" x14ac:dyDescent="0.2">
      <c r="A52" s="38" t="s">
        <v>270</v>
      </c>
      <c r="B52" s="39" t="s">
        <v>271</v>
      </c>
      <c r="C52" s="38" t="s">
        <v>272</v>
      </c>
      <c r="D52" s="128">
        <f>519*Курс2*1.02</f>
        <v>33103.507788000003</v>
      </c>
      <c r="E52" s="95" t="s">
        <v>189</v>
      </c>
      <c r="F52" s="95"/>
    </row>
    <row r="53" spans="1:6" ht="15" customHeight="1" x14ac:dyDescent="0.2">
      <c r="A53" s="38" t="s">
        <v>273</v>
      </c>
      <c r="B53" s="39" t="s">
        <v>274</v>
      </c>
      <c r="C53" s="38" t="s">
        <v>152</v>
      </c>
      <c r="D53" s="128"/>
      <c r="E53" s="95" t="s">
        <v>189</v>
      </c>
      <c r="F53" s="95"/>
    </row>
    <row r="54" spans="1:6" ht="15" customHeight="1" x14ac:dyDescent="0.2">
      <c r="A54" s="38" t="s">
        <v>275</v>
      </c>
      <c r="B54" s="39" t="s">
        <v>276</v>
      </c>
      <c r="C54" s="38" t="s">
        <v>15</v>
      </c>
      <c r="D54" s="128"/>
      <c r="E54" s="129" t="s">
        <v>189</v>
      </c>
      <c r="F54" s="129"/>
    </row>
    <row r="55" spans="1:6" ht="15" customHeight="1" x14ac:dyDescent="0.2">
      <c r="A55" s="38" t="s">
        <v>277</v>
      </c>
      <c r="B55" s="39" t="s">
        <v>278</v>
      </c>
      <c r="C55" s="38" t="s">
        <v>36</v>
      </c>
      <c r="D55" s="128"/>
      <c r="E55" s="129" t="s">
        <v>189</v>
      </c>
      <c r="F55" s="129"/>
    </row>
    <row r="56" spans="1:6" ht="15" customHeight="1" x14ac:dyDescent="0.2">
      <c r="A56" s="38" t="s">
        <v>279</v>
      </c>
      <c r="B56" s="39" t="s">
        <v>280</v>
      </c>
      <c r="C56" s="38" t="s">
        <v>272</v>
      </c>
      <c r="D56" s="128"/>
      <c r="E56" s="129" t="s">
        <v>189</v>
      </c>
      <c r="F56" s="129"/>
    </row>
    <row r="57" spans="1:6" ht="15" customHeight="1" x14ac:dyDescent="0.2">
      <c r="A57" s="38" t="s">
        <v>281</v>
      </c>
      <c r="B57" s="39" t="s">
        <v>282</v>
      </c>
      <c r="C57" s="38" t="s">
        <v>90</v>
      </c>
      <c r="D57" s="128"/>
      <c r="E57" s="129" t="s">
        <v>189</v>
      </c>
      <c r="F57" s="129"/>
    </row>
    <row r="58" spans="1:6" ht="15" customHeight="1" x14ac:dyDescent="0.2">
      <c r="A58" s="38" t="s">
        <v>283</v>
      </c>
      <c r="B58" s="39" t="s">
        <v>284</v>
      </c>
      <c r="C58" s="38" t="s">
        <v>115</v>
      </c>
      <c r="D58" s="128"/>
      <c r="E58" s="129" t="s">
        <v>189</v>
      </c>
      <c r="F58" s="129"/>
    </row>
    <row r="59" spans="1:6" ht="15" customHeight="1" x14ac:dyDescent="0.2">
      <c r="A59" s="38" t="s">
        <v>285</v>
      </c>
      <c r="B59" s="39" t="s">
        <v>286</v>
      </c>
      <c r="C59" s="38" t="s">
        <v>22</v>
      </c>
      <c r="D59" s="128"/>
      <c r="E59" s="129" t="s">
        <v>189</v>
      </c>
      <c r="F59" s="129"/>
    </row>
    <row r="60" spans="1:6" ht="15" customHeight="1" x14ac:dyDescent="0.2">
      <c r="A60" s="38" t="s">
        <v>287</v>
      </c>
      <c r="B60" s="39" t="s">
        <v>288</v>
      </c>
      <c r="C60" s="38" t="s">
        <v>77</v>
      </c>
      <c r="D60" s="128"/>
      <c r="E60" s="129" t="s">
        <v>189</v>
      </c>
      <c r="F60" s="129"/>
    </row>
    <row r="61" spans="1:6" ht="15" customHeight="1" x14ac:dyDescent="0.2">
      <c r="A61" s="38" t="s">
        <v>289</v>
      </c>
      <c r="B61" s="39" t="s">
        <v>290</v>
      </c>
      <c r="C61" s="38" t="s">
        <v>291</v>
      </c>
      <c r="D61" s="128"/>
      <c r="E61" s="129" t="s">
        <v>189</v>
      </c>
      <c r="F61" s="129"/>
    </row>
    <row r="62" spans="1:6" ht="15" customHeight="1" x14ac:dyDescent="0.2">
      <c r="A62" s="38" t="s">
        <v>294</v>
      </c>
      <c r="B62" s="39" t="s">
        <v>295</v>
      </c>
      <c r="C62" s="38" t="s">
        <v>291</v>
      </c>
      <c r="D62" s="128"/>
      <c r="E62" s="129" t="s">
        <v>189</v>
      </c>
      <c r="F62" s="129"/>
    </row>
    <row r="63" spans="1:6" ht="15" customHeight="1" x14ac:dyDescent="0.2">
      <c r="A63" s="38" t="s">
        <v>296</v>
      </c>
      <c r="B63" s="39" t="s">
        <v>297</v>
      </c>
      <c r="C63" s="38" t="s">
        <v>33</v>
      </c>
      <c r="D63" s="128"/>
      <c r="E63" s="129" t="s">
        <v>189</v>
      </c>
      <c r="F63" s="129"/>
    </row>
    <row r="64" spans="1:6" ht="15" customHeight="1" x14ac:dyDescent="0.2">
      <c r="A64" s="38" t="s">
        <v>298</v>
      </c>
      <c r="B64" s="39" t="s">
        <v>299</v>
      </c>
      <c r="C64" s="38" t="s">
        <v>8</v>
      </c>
      <c r="D64" s="128"/>
      <c r="E64" s="129" t="s">
        <v>189</v>
      </c>
      <c r="F64" s="129"/>
    </row>
    <row r="65" spans="1:6" ht="15" customHeight="1" x14ac:dyDescent="0.2">
      <c r="A65" s="38" t="s">
        <v>300</v>
      </c>
      <c r="B65" s="39" t="s">
        <v>301</v>
      </c>
      <c r="C65" s="38" t="s">
        <v>22</v>
      </c>
      <c r="D65" s="128"/>
      <c r="E65" s="95" t="s">
        <v>189</v>
      </c>
      <c r="F65" s="95"/>
    </row>
    <row r="66" spans="1:6" ht="15" customHeight="1" x14ac:dyDescent="0.2">
      <c r="A66" s="119" t="s">
        <v>181</v>
      </c>
      <c r="B66" s="119"/>
      <c r="C66" s="119"/>
      <c r="D66" s="119"/>
      <c r="E66" s="119"/>
      <c r="F66" s="119"/>
    </row>
    <row r="67" spans="1:6" ht="15" customHeight="1" x14ac:dyDescent="0.2">
      <c r="A67" s="38" t="s">
        <v>305</v>
      </c>
      <c r="B67" s="39" t="s">
        <v>317</v>
      </c>
      <c r="C67" s="38" t="s">
        <v>15</v>
      </c>
      <c r="D67" s="128">
        <f>519*Курс2*1.02</f>
        <v>33103.507788000003</v>
      </c>
      <c r="E67" s="129" t="s">
        <v>189</v>
      </c>
      <c r="F67" s="129"/>
    </row>
    <row r="68" spans="1:6" ht="15" customHeight="1" x14ac:dyDescent="0.2">
      <c r="A68" s="38" t="s">
        <v>292</v>
      </c>
      <c r="B68" s="39" t="s">
        <v>293</v>
      </c>
      <c r="C68" s="38" t="s">
        <v>52</v>
      </c>
      <c r="D68" s="128"/>
      <c r="E68" s="129" t="s">
        <v>189</v>
      </c>
      <c r="F68" s="129"/>
    </row>
    <row r="69" spans="1:6" ht="15" customHeight="1" x14ac:dyDescent="0.2">
      <c r="A69" s="38" t="s">
        <v>307</v>
      </c>
      <c r="B69" s="39" t="s">
        <v>318</v>
      </c>
      <c r="C69" s="38" t="s">
        <v>15</v>
      </c>
      <c r="D69" s="128"/>
      <c r="E69" s="129" t="s">
        <v>189</v>
      </c>
      <c r="F69" s="129"/>
    </row>
    <row r="70" spans="1:6" ht="15" customHeight="1" x14ac:dyDescent="0.2">
      <c r="A70" s="38" t="s">
        <v>308</v>
      </c>
      <c r="B70" s="39" t="s">
        <v>319</v>
      </c>
      <c r="C70" s="38" t="s">
        <v>313</v>
      </c>
      <c r="D70" s="128"/>
      <c r="E70" s="129" t="s">
        <v>189</v>
      </c>
      <c r="F70" s="129"/>
    </row>
    <row r="71" spans="1:6" ht="15" customHeight="1" x14ac:dyDescent="0.2">
      <c r="A71" s="38" t="s">
        <v>309</v>
      </c>
      <c r="B71" s="39" t="s">
        <v>320</v>
      </c>
      <c r="C71" s="38" t="s">
        <v>313</v>
      </c>
      <c r="D71" s="128"/>
      <c r="E71" s="129" t="s">
        <v>189</v>
      </c>
      <c r="F71" s="129"/>
    </row>
    <row r="72" spans="1:6" ht="20.100000000000001" customHeight="1" x14ac:dyDescent="0.2">
      <c r="A72" s="55"/>
      <c r="B72" s="56"/>
      <c r="C72" s="55"/>
      <c r="D72" s="57"/>
      <c r="E72" s="58"/>
      <c r="F72" s="58"/>
    </row>
    <row r="73" spans="1:6" ht="15" customHeight="1" x14ac:dyDescent="0.2">
      <c r="A73" s="46" t="s">
        <v>185</v>
      </c>
      <c r="B73" s="59"/>
      <c r="C73" s="59"/>
      <c r="D73" s="59"/>
      <c r="E73" s="59"/>
      <c r="F73" s="59"/>
    </row>
    <row r="74" spans="1:6" ht="15" customHeight="1" x14ac:dyDescent="0.2">
      <c r="A74" s="46" t="s">
        <v>186</v>
      </c>
      <c r="B74" s="59"/>
      <c r="C74" s="59"/>
      <c r="D74" s="59"/>
      <c r="E74" s="59"/>
      <c r="F74" s="59"/>
    </row>
  </sheetData>
  <sheetProtection sheet="1" objects="1" scenarios="1"/>
  <mergeCells count="84">
    <mergeCell ref="D52:D65"/>
    <mergeCell ref="A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A23:F23"/>
    <mergeCell ref="D29:D39"/>
    <mergeCell ref="D41:D45"/>
    <mergeCell ref="D47:D50"/>
    <mergeCell ref="E29:F29"/>
    <mergeCell ref="E30:F30"/>
    <mergeCell ref="E31:F31"/>
    <mergeCell ref="E32:F32"/>
    <mergeCell ref="E33:F33"/>
    <mergeCell ref="E34:F34"/>
    <mergeCell ref="E35:F35"/>
    <mergeCell ref="E36:F36"/>
    <mergeCell ref="E24:F24"/>
    <mergeCell ref="E25:F25"/>
    <mergeCell ref="E26:F26"/>
    <mergeCell ref="E27:F27"/>
    <mergeCell ref="E18:F18"/>
    <mergeCell ref="E19:F19"/>
    <mergeCell ref="A20:F20"/>
    <mergeCell ref="D12:D19"/>
    <mergeCell ref="D21:D22"/>
    <mergeCell ref="E21:F21"/>
    <mergeCell ref="E22:F22"/>
    <mergeCell ref="E13:F13"/>
    <mergeCell ref="E14:F14"/>
    <mergeCell ref="E15:F15"/>
    <mergeCell ref="E16:F16"/>
    <mergeCell ref="E17:F17"/>
    <mergeCell ref="A28:F28"/>
    <mergeCell ref="D24:D27"/>
    <mergeCell ref="E43:F43"/>
    <mergeCell ref="E44:F44"/>
    <mergeCell ref="E45:F45"/>
    <mergeCell ref="E37:F37"/>
    <mergeCell ref="E38:F38"/>
    <mergeCell ref="E39:F39"/>
    <mergeCell ref="A40:F40"/>
    <mergeCell ref="H13:J13"/>
    <mergeCell ref="K13:M13"/>
    <mergeCell ref="H16:H17"/>
    <mergeCell ref="I16:M17"/>
    <mergeCell ref="A66:F66"/>
    <mergeCell ref="E62:F62"/>
    <mergeCell ref="E63:F63"/>
    <mergeCell ref="E64:F64"/>
    <mergeCell ref="E65:F65"/>
    <mergeCell ref="A46:F46"/>
    <mergeCell ref="E47:F47"/>
    <mergeCell ref="E48:F48"/>
    <mergeCell ref="E49:F49"/>
    <mergeCell ref="E50:F50"/>
    <mergeCell ref="E41:F41"/>
    <mergeCell ref="E42:F42"/>
    <mergeCell ref="K2:M2"/>
    <mergeCell ref="K3:M3"/>
    <mergeCell ref="K4:M4"/>
    <mergeCell ref="H11:M11"/>
    <mergeCell ref="H12:J12"/>
    <mergeCell ref="K12:M12"/>
    <mergeCell ref="A6:M6"/>
    <mergeCell ref="A8:B8"/>
    <mergeCell ref="D8:E8"/>
    <mergeCell ref="H8:M8"/>
    <mergeCell ref="E10:F10"/>
    <mergeCell ref="A11:F11"/>
    <mergeCell ref="E12:F12"/>
    <mergeCell ref="D67:D71"/>
    <mergeCell ref="E67:F67"/>
    <mergeCell ref="E68:F68"/>
    <mergeCell ref="E69:F69"/>
    <mergeCell ref="E70:F70"/>
    <mergeCell ref="E71:F71"/>
  </mergeCells>
  <hyperlinks>
    <hyperlink ref="K3" r:id="rId1"/>
    <hyperlink ref="K4" r:id="rId2"/>
  </hyperlinks>
  <pageMargins left="0.7" right="0.7" top="0.75" bottom="0.75" header="0.3" footer="0.3"/>
  <pageSetup paperSize="9" scale="47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zoomScaleNormal="100" workbookViewId="0">
      <selection activeCell="E22" sqref="E22"/>
    </sheetView>
  </sheetViews>
  <sheetFormatPr defaultRowHeight="12.75" x14ac:dyDescent="0.2"/>
  <cols>
    <col min="1" max="1" width="9.140625" style="4"/>
    <col min="2" max="2" width="20.85546875" style="4" customWidth="1"/>
    <col min="3" max="3" width="19.140625" style="4" customWidth="1"/>
    <col min="4" max="4" width="15.5703125" style="4" customWidth="1"/>
    <col min="5" max="5" width="21.28515625" style="4" customWidth="1"/>
    <col min="6" max="16384" width="9.140625" style="4"/>
  </cols>
  <sheetData>
    <row r="1" spans="1:5" ht="30" customHeight="1" x14ac:dyDescent="0.2">
      <c r="A1" s="2" t="s">
        <v>0</v>
      </c>
      <c r="B1" s="2" t="s">
        <v>1</v>
      </c>
      <c r="C1" s="2" t="s">
        <v>4</v>
      </c>
      <c r="D1" s="5" t="s">
        <v>353</v>
      </c>
      <c r="E1" s="5" t="s">
        <v>354</v>
      </c>
    </row>
    <row r="2" spans="1:5" x14ac:dyDescent="0.2">
      <c r="A2" s="3" t="s">
        <v>6</v>
      </c>
      <c r="B2" s="3" t="s">
        <v>7</v>
      </c>
      <c r="C2" s="3" t="s">
        <v>9</v>
      </c>
      <c r="D2" s="3">
        <v>230</v>
      </c>
      <c r="E2" s="3">
        <v>234</v>
      </c>
    </row>
    <row r="3" spans="1:5" x14ac:dyDescent="0.2">
      <c r="A3" s="3" t="s">
        <v>10</v>
      </c>
      <c r="B3" s="3" t="s">
        <v>11</v>
      </c>
      <c r="C3" s="3" t="s">
        <v>9</v>
      </c>
      <c r="D3" s="3">
        <v>230</v>
      </c>
      <c r="E3" s="3">
        <v>234</v>
      </c>
    </row>
    <row r="4" spans="1:5" x14ac:dyDescent="0.2">
      <c r="A4" s="3" t="s">
        <v>13</v>
      </c>
      <c r="B4" s="3" t="s">
        <v>14</v>
      </c>
      <c r="C4" s="3" t="s">
        <v>9</v>
      </c>
      <c r="D4" s="3">
        <v>261</v>
      </c>
      <c r="E4" s="3">
        <v>269</v>
      </c>
    </row>
    <row r="5" spans="1:5" x14ac:dyDescent="0.2">
      <c r="A5" s="3" t="s">
        <v>16</v>
      </c>
      <c r="B5" s="3" t="s">
        <v>17</v>
      </c>
      <c r="C5" s="3" t="s">
        <v>9</v>
      </c>
      <c r="D5" s="3">
        <v>261</v>
      </c>
      <c r="E5" s="3">
        <v>269</v>
      </c>
    </row>
    <row r="6" spans="1:5" x14ac:dyDescent="0.2">
      <c r="A6" s="3" t="s">
        <v>20</v>
      </c>
      <c r="B6" s="3" t="s">
        <v>21</v>
      </c>
      <c r="C6" s="3" t="s">
        <v>9</v>
      </c>
      <c r="D6" s="3">
        <v>307</v>
      </c>
      <c r="E6" s="3">
        <v>315</v>
      </c>
    </row>
    <row r="7" spans="1:5" x14ac:dyDescent="0.2">
      <c r="A7" s="3" t="s">
        <v>23</v>
      </c>
      <c r="B7" s="3" t="s">
        <v>24</v>
      </c>
      <c r="C7" s="3" t="s">
        <v>9</v>
      </c>
      <c r="D7" s="3">
        <v>307</v>
      </c>
      <c r="E7" s="3">
        <v>315</v>
      </c>
    </row>
    <row r="8" spans="1:5" x14ac:dyDescent="0.2">
      <c r="A8" s="3" t="s">
        <v>26</v>
      </c>
      <c r="B8" s="3" t="s">
        <v>27</v>
      </c>
      <c r="C8" s="3" t="s">
        <v>9</v>
      </c>
      <c r="D8" s="3">
        <v>307</v>
      </c>
      <c r="E8" s="3">
        <v>315</v>
      </c>
    </row>
    <row r="9" spans="1:5" x14ac:dyDescent="0.2">
      <c r="A9" s="3" t="s">
        <v>29</v>
      </c>
      <c r="B9" s="3" t="s">
        <v>30</v>
      </c>
      <c r="C9" s="3" t="s">
        <v>9</v>
      </c>
      <c r="D9" s="3">
        <v>307</v>
      </c>
      <c r="E9" s="3">
        <v>315</v>
      </c>
    </row>
    <row r="10" spans="1:5" x14ac:dyDescent="0.2">
      <c r="A10" s="3" t="s">
        <v>31</v>
      </c>
      <c r="B10" s="3" t="s">
        <v>32</v>
      </c>
      <c r="C10" s="3" t="s">
        <v>9</v>
      </c>
      <c r="D10" s="3">
        <v>307</v>
      </c>
      <c r="E10" s="3">
        <v>315</v>
      </c>
    </row>
    <row r="11" spans="1:5" x14ac:dyDescent="0.2">
      <c r="A11" s="3" t="s">
        <v>34</v>
      </c>
      <c r="B11" s="3" t="s">
        <v>35</v>
      </c>
      <c r="C11" s="3" t="s">
        <v>9</v>
      </c>
      <c r="D11" s="3">
        <v>307</v>
      </c>
      <c r="E11" s="3">
        <v>315</v>
      </c>
    </row>
    <row r="12" spans="1:5" x14ac:dyDescent="0.2">
      <c r="A12" s="3" t="s">
        <v>37</v>
      </c>
      <c r="B12" s="3" t="s">
        <v>38</v>
      </c>
      <c r="C12" s="3" t="s">
        <v>9</v>
      </c>
      <c r="D12" s="3">
        <v>307</v>
      </c>
      <c r="E12" s="3">
        <v>315</v>
      </c>
    </row>
    <row r="13" spans="1:5" x14ac:dyDescent="0.2">
      <c r="A13" s="3" t="s">
        <v>39</v>
      </c>
      <c r="B13" s="3" t="s">
        <v>40</v>
      </c>
      <c r="C13" s="3" t="s">
        <v>9</v>
      </c>
      <c r="D13" s="3">
        <v>307</v>
      </c>
      <c r="E13" s="3">
        <v>315</v>
      </c>
    </row>
    <row r="14" spans="1:5" x14ac:dyDescent="0.2">
      <c r="A14" s="3" t="s">
        <v>41</v>
      </c>
      <c r="B14" s="3" t="s">
        <v>42</v>
      </c>
      <c r="C14" s="3" t="s">
        <v>9</v>
      </c>
      <c r="D14" s="3">
        <v>307</v>
      </c>
      <c r="E14" s="3">
        <v>315</v>
      </c>
    </row>
    <row r="15" spans="1:5" x14ac:dyDescent="0.2">
      <c r="A15" s="3" t="s">
        <v>44</v>
      </c>
      <c r="B15" s="3" t="s">
        <v>45</v>
      </c>
      <c r="C15" s="3" t="s">
        <v>9</v>
      </c>
      <c r="D15" s="3">
        <v>307</v>
      </c>
      <c r="E15" s="3">
        <v>315</v>
      </c>
    </row>
    <row r="16" spans="1:5" x14ac:dyDescent="0.2">
      <c r="A16" s="3" t="s">
        <v>47</v>
      </c>
      <c r="B16" s="3" t="s">
        <v>48</v>
      </c>
      <c r="C16" s="3" t="s">
        <v>9</v>
      </c>
      <c r="D16" s="3">
        <v>307</v>
      </c>
      <c r="E16" s="3">
        <v>315</v>
      </c>
    </row>
    <row r="17" spans="1:5" x14ac:dyDescent="0.2">
      <c r="A17" s="3" t="s">
        <v>50</v>
      </c>
      <c r="B17" s="3" t="s">
        <v>51</v>
      </c>
      <c r="C17" s="3" t="s">
        <v>9</v>
      </c>
      <c r="D17" s="3">
        <v>307</v>
      </c>
      <c r="E17" s="3">
        <v>315</v>
      </c>
    </row>
    <row r="18" spans="1:5" x14ac:dyDescent="0.2">
      <c r="A18" s="3" t="s">
        <v>53</v>
      </c>
      <c r="B18" s="3" t="s">
        <v>54</v>
      </c>
      <c r="C18" s="3" t="s">
        <v>9</v>
      </c>
      <c r="D18" s="3">
        <v>307</v>
      </c>
      <c r="E18" s="3">
        <v>315</v>
      </c>
    </row>
    <row r="19" spans="1:5" x14ac:dyDescent="0.2">
      <c r="A19" s="3" t="s">
        <v>56</v>
      </c>
      <c r="B19" s="3" t="s">
        <v>57</v>
      </c>
      <c r="C19" s="3" t="s">
        <v>9</v>
      </c>
      <c r="D19" s="3">
        <v>316</v>
      </c>
      <c r="E19" s="3">
        <v>325</v>
      </c>
    </row>
    <row r="20" spans="1:5" x14ac:dyDescent="0.2">
      <c r="A20" s="3" t="s">
        <v>58</v>
      </c>
      <c r="B20" s="3" t="s">
        <v>59</v>
      </c>
      <c r="C20" s="3" t="s">
        <v>9</v>
      </c>
      <c r="D20" s="3">
        <v>316</v>
      </c>
      <c r="E20" s="3">
        <v>325</v>
      </c>
    </row>
    <row r="21" spans="1:5" x14ac:dyDescent="0.2">
      <c r="A21" s="3" t="s">
        <v>61</v>
      </c>
      <c r="B21" s="3" t="s">
        <v>62</v>
      </c>
      <c r="C21" s="3" t="s">
        <v>9</v>
      </c>
      <c r="D21" s="3">
        <v>316</v>
      </c>
      <c r="E21" s="3">
        <v>325</v>
      </c>
    </row>
    <row r="22" spans="1:5" x14ac:dyDescent="0.2">
      <c r="A22" s="3" t="s">
        <v>64</v>
      </c>
      <c r="B22" s="3" t="s">
        <v>65</v>
      </c>
      <c r="C22" s="3" t="s">
        <v>9</v>
      </c>
      <c r="D22" s="3">
        <v>316</v>
      </c>
      <c r="E22" s="3">
        <v>325</v>
      </c>
    </row>
    <row r="23" spans="1:5" x14ac:dyDescent="0.2">
      <c r="A23" s="3" t="s">
        <v>66</v>
      </c>
      <c r="B23" s="3" t="s">
        <v>67</v>
      </c>
      <c r="C23" s="3" t="s">
        <v>9</v>
      </c>
      <c r="D23" s="3">
        <v>316</v>
      </c>
      <c r="E23" s="3">
        <v>325</v>
      </c>
    </row>
    <row r="24" spans="1:5" x14ac:dyDescent="0.2">
      <c r="A24" s="3" t="s">
        <v>68</v>
      </c>
      <c r="B24" s="3" t="s">
        <v>69</v>
      </c>
      <c r="C24" s="3" t="s">
        <v>9</v>
      </c>
      <c r="D24" s="3">
        <v>316</v>
      </c>
      <c r="E24" s="3">
        <v>325</v>
      </c>
    </row>
    <row r="25" spans="1:5" x14ac:dyDescent="0.2">
      <c r="A25" s="3" t="s">
        <v>70</v>
      </c>
      <c r="B25" s="3" t="s">
        <v>71</v>
      </c>
      <c r="C25" s="3" t="s">
        <v>9</v>
      </c>
      <c r="D25" s="3">
        <v>316</v>
      </c>
      <c r="E25" s="3">
        <v>325</v>
      </c>
    </row>
    <row r="26" spans="1:5" x14ac:dyDescent="0.2">
      <c r="A26" s="3" t="s">
        <v>72</v>
      </c>
      <c r="B26" s="3" t="s">
        <v>73</v>
      </c>
      <c r="C26" s="3" t="s">
        <v>9</v>
      </c>
      <c r="D26" s="3">
        <v>316</v>
      </c>
      <c r="E26" s="3">
        <v>325</v>
      </c>
    </row>
    <row r="27" spans="1:5" x14ac:dyDescent="0.2">
      <c r="A27" s="3" t="s">
        <v>75</v>
      </c>
      <c r="B27" s="3" t="s">
        <v>76</v>
      </c>
      <c r="C27" s="3" t="s">
        <v>9</v>
      </c>
      <c r="D27" s="3">
        <v>316</v>
      </c>
      <c r="E27" s="3">
        <v>325</v>
      </c>
    </row>
    <row r="28" spans="1:5" x14ac:dyDescent="0.2">
      <c r="A28" s="3" t="s">
        <v>78</v>
      </c>
      <c r="B28" s="3" t="s">
        <v>79</v>
      </c>
      <c r="C28" s="3" t="s">
        <v>9</v>
      </c>
      <c r="D28" s="3">
        <v>316</v>
      </c>
      <c r="E28" s="3">
        <v>325</v>
      </c>
    </row>
    <row r="29" spans="1:5" x14ac:dyDescent="0.2">
      <c r="A29" s="3" t="s">
        <v>80</v>
      </c>
      <c r="B29" s="3" t="s">
        <v>81</v>
      </c>
      <c r="C29" s="3" t="s">
        <v>9</v>
      </c>
      <c r="D29" s="3">
        <v>333</v>
      </c>
      <c r="E29" s="3">
        <v>343</v>
      </c>
    </row>
    <row r="30" spans="1:5" x14ac:dyDescent="0.2">
      <c r="A30" s="3" t="s">
        <v>82</v>
      </c>
      <c r="B30" s="3" t="s">
        <v>83</v>
      </c>
      <c r="C30" s="3" t="s">
        <v>9</v>
      </c>
      <c r="D30" s="3">
        <v>333</v>
      </c>
      <c r="E30" s="3">
        <v>343</v>
      </c>
    </row>
    <row r="31" spans="1:5" x14ac:dyDescent="0.2">
      <c r="A31" s="3" t="s">
        <v>85</v>
      </c>
      <c r="B31" s="3" t="s">
        <v>86</v>
      </c>
      <c r="C31" s="3" t="s">
        <v>9</v>
      </c>
      <c r="D31" s="3">
        <v>333</v>
      </c>
      <c r="E31" s="3">
        <v>343</v>
      </c>
    </row>
    <row r="32" spans="1:5" x14ac:dyDescent="0.2">
      <c r="A32" s="3" t="s">
        <v>88</v>
      </c>
      <c r="B32" s="3" t="s">
        <v>89</v>
      </c>
      <c r="C32" s="3" t="s">
        <v>9</v>
      </c>
      <c r="D32" s="3">
        <v>333</v>
      </c>
      <c r="E32" s="3">
        <v>343</v>
      </c>
    </row>
    <row r="33" spans="1:5" x14ac:dyDescent="0.2">
      <c r="A33" s="3" t="s">
        <v>91</v>
      </c>
      <c r="B33" s="3" t="s">
        <v>92</v>
      </c>
      <c r="C33" s="3" t="s">
        <v>9</v>
      </c>
      <c r="D33" s="3">
        <v>333</v>
      </c>
      <c r="E33" s="3">
        <v>343</v>
      </c>
    </row>
    <row r="34" spans="1:5" x14ac:dyDescent="0.2">
      <c r="A34" s="3" t="s">
        <v>93</v>
      </c>
      <c r="B34" s="3" t="s">
        <v>94</v>
      </c>
      <c r="C34" s="3" t="s">
        <v>9</v>
      </c>
      <c r="D34" s="3">
        <v>333</v>
      </c>
      <c r="E34" s="3">
        <v>343</v>
      </c>
    </row>
    <row r="35" spans="1:5" x14ac:dyDescent="0.2">
      <c r="A35" s="3" t="s">
        <v>95</v>
      </c>
      <c r="B35" s="3" t="s">
        <v>96</v>
      </c>
      <c r="C35" s="3" t="s">
        <v>9</v>
      </c>
      <c r="D35" s="3">
        <v>333</v>
      </c>
      <c r="E35" s="3">
        <v>343</v>
      </c>
    </row>
    <row r="36" spans="1:5" x14ac:dyDescent="0.2">
      <c r="A36" s="3" t="s">
        <v>98</v>
      </c>
      <c r="B36" s="3" t="s">
        <v>99</v>
      </c>
      <c r="C36" s="3" t="s">
        <v>9</v>
      </c>
      <c r="D36" s="3">
        <v>333</v>
      </c>
      <c r="E36" s="3">
        <v>343</v>
      </c>
    </row>
    <row r="37" spans="1:5" x14ac:dyDescent="0.2">
      <c r="A37" s="3" t="s">
        <v>160</v>
      </c>
      <c r="B37" s="3" t="s">
        <v>161</v>
      </c>
      <c r="C37" s="3" t="s">
        <v>9</v>
      </c>
      <c r="D37" s="3">
        <v>333</v>
      </c>
      <c r="E37" s="3">
        <v>343</v>
      </c>
    </row>
    <row r="38" spans="1:5" x14ac:dyDescent="0.2">
      <c r="A38" s="3" t="s">
        <v>103</v>
      </c>
      <c r="B38" s="3" t="s">
        <v>104</v>
      </c>
      <c r="C38" s="3" t="s">
        <v>9</v>
      </c>
      <c r="D38" s="3">
        <v>356</v>
      </c>
      <c r="E38" s="3">
        <v>367</v>
      </c>
    </row>
    <row r="39" spans="1:5" x14ac:dyDescent="0.2">
      <c r="A39" s="3" t="s">
        <v>105</v>
      </c>
      <c r="B39" s="3" t="s">
        <v>106</v>
      </c>
      <c r="C39" s="3" t="s">
        <v>9</v>
      </c>
      <c r="D39" s="3">
        <v>356</v>
      </c>
      <c r="E39" s="3">
        <v>367</v>
      </c>
    </row>
    <row r="40" spans="1:5" x14ac:dyDescent="0.2">
      <c r="A40" s="3" t="s">
        <v>107</v>
      </c>
      <c r="B40" s="3" t="s">
        <v>108</v>
      </c>
      <c r="C40" s="3" t="s">
        <v>9</v>
      </c>
      <c r="D40" s="3">
        <v>356</v>
      </c>
      <c r="E40" s="3">
        <v>367</v>
      </c>
    </row>
    <row r="41" spans="1:5" x14ac:dyDescent="0.2">
      <c r="A41" s="3" t="s">
        <v>109</v>
      </c>
      <c r="B41" s="3" t="s">
        <v>110</v>
      </c>
      <c r="C41" s="3" t="s">
        <v>9</v>
      </c>
      <c r="D41" s="3">
        <v>356</v>
      </c>
      <c r="E41" s="3">
        <v>367</v>
      </c>
    </row>
    <row r="42" spans="1:5" x14ac:dyDescent="0.2">
      <c r="A42" s="3" t="s">
        <v>113</v>
      </c>
      <c r="B42" s="3" t="s">
        <v>114</v>
      </c>
      <c r="C42" s="3" t="s">
        <v>9</v>
      </c>
      <c r="D42" s="3">
        <v>435</v>
      </c>
      <c r="E42" s="3">
        <v>449</v>
      </c>
    </row>
    <row r="43" spans="1:5" x14ac:dyDescent="0.2">
      <c r="A43" s="3" t="s">
        <v>116</v>
      </c>
      <c r="B43" s="3" t="s">
        <v>117</v>
      </c>
      <c r="C43" s="3" t="s">
        <v>9</v>
      </c>
      <c r="D43" s="3">
        <v>435</v>
      </c>
      <c r="E43" s="3">
        <v>449</v>
      </c>
    </row>
    <row r="44" spans="1:5" x14ac:dyDescent="0.2">
      <c r="A44" s="3" t="s">
        <v>118</v>
      </c>
      <c r="B44" s="3" t="s">
        <v>119</v>
      </c>
      <c r="C44" s="3" t="s">
        <v>9</v>
      </c>
      <c r="D44" s="3">
        <v>435</v>
      </c>
      <c r="E44" s="3">
        <v>449</v>
      </c>
    </row>
    <row r="45" spans="1:5" x14ac:dyDescent="0.2">
      <c r="A45" s="3" t="s">
        <v>122</v>
      </c>
      <c r="B45" s="3" t="s">
        <v>123</v>
      </c>
      <c r="C45" s="3" t="s">
        <v>9</v>
      </c>
      <c r="D45" s="3">
        <v>470</v>
      </c>
      <c r="E45" s="3">
        <v>483</v>
      </c>
    </row>
    <row r="46" spans="1:5" x14ac:dyDescent="0.2">
      <c r="A46" s="3" t="s">
        <v>125</v>
      </c>
      <c r="B46" s="3" t="s">
        <v>126</v>
      </c>
      <c r="C46" s="3" t="s">
        <v>9</v>
      </c>
      <c r="D46" s="3">
        <v>470</v>
      </c>
      <c r="E46" s="3">
        <v>483</v>
      </c>
    </row>
    <row r="47" spans="1:5" x14ac:dyDescent="0.2">
      <c r="A47" s="3" t="s">
        <v>128</v>
      </c>
      <c r="B47" s="3" t="s">
        <v>129</v>
      </c>
      <c r="C47" s="3" t="s">
        <v>9</v>
      </c>
      <c r="D47" s="3">
        <v>470</v>
      </c>
      <c r="E47" s="3">
        <v>483</v>
      </c>
    </row>
    <row r="48" spans="1:5" x14ac:dyDescent="0.2">
      <c r="A48" s="3" t="s">
        <v>130</v>
      </c>
      <c r="B48" s="3" t="s">
        <v>131</v>
      </c>
      <c r="C48" s="3" t="s">
        <v>9</v>
      </c>
      <c r="D48" s="3">
        <v>470</v>
      </c>
      <c r="E48" s="3">
        <v>483</v>
      </c>
    </row>
    <row r="49" spans="1:5" x14ac:dyDescent="0.2">
      <c r="A49" s="3" t="s">
        <v>132</v>
      </c>
      <c r="B49" s="3" t="s">
        <v>133</v>
      </c>
      <c r="C49" s="3" t="s">
        <v>9</v>
      </c>
      <c r="D49" s="3">
        <v>470</v>
      </c>
      <c r="E49" s="3">
        <v>483</v>
      </c>
    </row>
    <row r="50" spans="1:5" x14ac:dyDescent="0.2">
      <c r="A50" s="3" t="s">
        <v>135</v>
      </c>
      <c r="B50" s="3" t="s">
        <v>136</v>
      </c>
      <c r="C50" s="3" t="s">
        <v>9</v>
      </c>
      <c r="D50" s="3">
        <v>470</v>
      </c>
      <c r="E50" s="3">
        <v>483</v>
      </c>
    </row>
    <row r="51" spans="1:5" x14ac:dyDescent="0.2">
      <c r="A51" s="3" t="s">
        <v>137</v>
      </c>
      <c r="B51" s="3" t="s">
        <v>138</v>
      </c>
      <c r="C51" s="3" t="s">
        <v>9</v>
      </c>
      <c r="D51" s="3">
        <v>470</v>
      </c>
      <c r="E51" s="3">
        <v>483</v>
      </c>
    </row>
    <row r="52" spans="1:5" x14ac:dyDescent="0.2">
      <c r="A52" s="3" t="s">
        <v>139</v>
      </c>
      <c r="B52" s="3" t="s">
        <v>140</v>
      </c>
      <c r="C52" s="3" t="s">
        <v>9</v>
      </c>
      <c r="D52" s="3">
        <v>470</v>
      </c>
      <c r="E52" s="3">
        <v>483</v>
      </c>
    </row>
    <row r="53" spans="1:5" x14ac:dyDescent="0.2">
      <c r="A53" s="3" t="s">
        <v>141</v>
      </c>
      <c r="B53" s="3" t="s">
        <v>142</v>
      </c>
      <c r="C53" s="3" t="s">
        <v>9</v>
      </c>
      <c r="D53" s="3">
        <v>470</v>
      </c>
      <c r="E53" s="3">
        <v>483</v>
      </c>
    </row>
    <row r="54" spans="1:5" x14ac:dyDescent="0.2">
      <c r="A54" s="3" t="s">
        <v>143</v>
      </c>
      <c r="B54" s="3" t="s">
        <v>144</v>
      </c>
      <c r="C54" s="3" t="s">
        <v>9</v>
      </c>
      <c r="D54" s="3">
        <v>470</v>
      </c>
      <c r="E54" s="3">
        <v>483</v>
      </c>
    </row>
    <row r="55" spans="1:5" x14ac:dyDescent="0.2">
      <c r="A55" s="3" t="s">
        <v>145</v>
      </c>
      <c r="B55" s="3" t="s">
        <v>146</v>
      </c>
      <c r="C55" s="3" t="s">
        <v>9</v>
      </c>
      <c r="D55" s="3">
        <v>470</v>
      </c>
      <c r="E55" s="3">
        <v>483</v>
      </c>
    </row>
    <row r="56" spans="1:5" x14ac:dyDescent="0.2">
      <c r="A56" s="3" t="s">
        <v>147</v>
      </c>
      <c r="B56" s="3" t="s">
        <v>148</v>
      </c>
      <c r="C56" s="3" t="s">
        <v>9</v>
      </c>
      <c r="D56" s="3">
        <v>470</v>
      </c>
      <c r="E56" s="3">
        <v>483</v>
      </c>
    </row>
    <row r="57" spans="1:5" x14ac:dyDescent="0.2">
      <c r="A57" s="3" t="s">
        <v>150</v>
      </c>
      <c r="B57" s="3" t="s">
        <v>151</v>
      </c>
      <c r="C57" s="3" t="s">
        <v>9</v>
      </c>
      <c r="D57" s="3">
        <v>470</v>
      </c>
      <c r="E57" s="3">
        <v>483</v>
      </c>
    </row>
    <row r="58" spans="1:5" x14ac:dyDescent="0.2">
      <c r="A58" s="3" t="s">
        <v>153</v>
      </c>
      <c r="B58" s="3" t="s">
        <v>154</v>
      </c>
      <c r="C58" s="3" t="s">
        <v>9</v>
      </c>
      <c r="D58" s="3">
        <v>470</v>
      </c>
      <c r="E58" s="3">
        <v>483</v>
      </c>
    </row>
    <row r="59" spans="1:5" x14ac:dyDescent="0.2">
      <c r="A59" s="3" t="s">
        <v>155</v>
      </c>
      <c r="B59" s="3" t="s">
        <v>156</v>
      </c>
      <c r="C59" s="3" t="s">
        <v>9</v>
      </c>
      <c r="D59" s="3">
        <v>470</v>
      </c>
      <c r="E59" s="3">
        <v>483</v>
      </c>
    </row>
    <row r="60" spans="1:5" x14ac:dyDescent="0.2">
      <c r="A60" s="3" t="s">
        <v>158</v>
      </c>
      <c r="B60" s="3" t="s">
        <v>159</v>
      </c>
      <c r="C60" s="3" t="s">
        <v>9</v>
      </c>
      <c r="D60" s="3">
        <v>470</v>
      </c>
      <c r="E60" s="3">
        <v>483</v>
      </c>
    </row>
    <row r="61" spans="1:5" x14ac:dyDescent="0.2">
      <c r="A61" s="3" t="s">
        <v>150</v>
      </c>
      <c r="B61" s="3" t="s">
        <v>151</v>
      </c>
      <c r="C61" s="3" t="s">
        <v>9</v>
      </c>
      <c r="D61" s="3">
        <v>470</v>
      </c>
      <c r="E61" s="3">
        <v>483</v>
      </c>
    </row>
    <row r="62" spans="1:5" x14ac:dyDescent="0.2">
      <c r="A62" s="1" t="s">
        <v>187</v>
      </c>
      <c r="B62" s="1" t="s">
        <v>188</v>
      </c>
      <c r="C62" s="3" t="s">
        <v>189</v>
      </c>
      <c r="D62" s="6" t="s">
        <v>355</v>
      </c>
      <c r="E62" s="3">
        <v>270</v>
      </c>
    </row>
    <row r="63" spans="1:5" x14ac:dyDescent="0.2">
      <c r="A63" s="1" t="s">
        <v>190</v>
      </c>
      <c r="B63" s="1" t="s">
        <v>191</v>
      </c>
      <c r="C63" s="3" t="s">
        <v>189</v>
      </c>
      <c r="D63" s="6" t="s">
        <v>355</v>
      </c>
      <c r="E63" s="3">
        <v>270</v>
      </c>
    </row>
    <row r="64" spans="1:5" x14ac:dyDescent="0.2">
      <c r="A64" s="1" t="s">
        <v>193</v>
      </c>
      <c r="B64" s="1" t="s">
        <v>194</v>
      </c>
      <c r="C64" s="3" t="s">
        <v>189</v>
      </c>
      <c r="D64" s="6" t="s">
        <v>355</v>
      </c>
      <c r="E64" s="3">
        <v>270</v>
      </c>
    </row>
    <row r="65" spans="1:5" x14ac:dyDescent="0.2">
      <c r="A65" s="1" t="s">
        <v>196</v>
      </c>
      <c r="B65" s="1" t="s">
        <v>197</v>
      </c>
      <c r="C65" s="3" t="s">
        <v>189</v>
      </c>
      <c r="D65" s="6" t="s">
        <v>355</v>
      </c>
      <c r="E65" s="3">
        <v>270</v>
      </c>
    </row>
    <row r="66" spans="1:5" x14ac:dyDescent="0.2">
      <c r="A66" s="1" t="s">
        <v>199</v>
      </c>
      <c r="B66" s="1" t="s">
        <v>200</v>
      </c>
      <c r="C66" s="3" t="s">
        <v>189</v>
      </c>
      <c r="D66" s="6" t="s">
        <v>355</v>
      </c>
      <c r="E66" s="3">
        <v>270</v>
      </c>
    </row>
    <row r="67" spans="1:5" x14ac:dyDescent="0.2">
      <c r="A67" s="1" t="s">
        <v>202</v>
      </c>
      <c r="B67" s="1" t="s">
        <v>203</v>
      </c>
      <c r="C67" s="3" t="s">
        <v>189</v>
      </c>
      <c r="D67" s="6" t="s">
        <v>355</v>
      </c>
      <c r="E67" s="3">
        <v>270</v>
      </c>
    </row>
    <row r="68" spans="1:5" x14ac:dyDescent="0.2">
      <c r="A68" s="1" t="s">
        <v>204</v>
      </c>
      <c r="B68" s="1" t="s">
        <v>205</v>
      </c>
      <c r="C68" s="3" t="s">
        <v>189</v>
      </c>
      <c r="D68" s="6" t="s">
        <v>355</v>
      </c>
      <c r="E68" s="3">
        <v>270</v>
      </c>
    </row>
    <row r="69" spans="1:5" x14ac:dyDescent="0.2">
      <c r="A69" s="1" t="s">
        <v>207</v>
      </c>
      <c r="B69" s="1" t="s">
        <v>208</v>
      </c>
      <c r="C69" s="3" t="s">
        <v>189</v>
      </c>
      <c r="D69" s="6" t="s">
        <v>355</v>
      </c>
      <c r="E69" s="3">
        <v>270</v>
      </c>
    </row>
    <row r="70" spans="1:5" x14ac:dyDescent="0.2">
      <c r="A70" s="3" t="s">
        <v>210</v>
      </c>
      <c r="B70" s="3" t="s">
        <v>211</v>
      </c>
      <c r="C70" s="3" t="s">
        <v>189</v>
      </c>
      <c r="D70" s="6" t="s">
        <v>355</v>
      </c>
      <c r="E70" s="3">
        <v>320</v>
      </c>
    </row>
    <row r="71" spans="1:5" x14ac:dyDescent="0.2">
      <c r="A71" s="3" t="s">
        <v>213</v>
      </c>
      <c r="B71" s="3" t="s">
        <v>214</v>
      </c>
      <c r="C71" s="3" t="s">
        <v>189</v>
      </c>
      <c r="D71" s="6" t="s">
        <v>355</v>
      </c>
      <c r="E71" s="3">
        <v>320</v>
      </c>
    </row>
    <row r="72" spans="1:5" x14ac:dyDescent="0.2">
      <c r="A72" s="3" t="s">
        <v>216</v>
      </c>
      <c r="B72" s="3" t="s">
        <v>217</v>
      </c>
      <c r="C72" s="3" t="s">
        <v>189</v>
      </c>
      <c r="D72" s="6" t="s">
        <v>355</v>
      </c>
      <c r="E72" s="3">
        <v>325</v>
      </c>
    </row>
    <row r="73" spans="1:5" x14ac:dyDescent="0.2">
      <c r="A73" s="3" t="s">
        <v>218</v>
      </c>
      <c r="B73" s="3" t="s">
        <v>219</v>
      </c>
      <c r="C73" s="3" t="s">
        <v>189</v>
      </c>
      <c r="D73" s="6" t="s">
        <v>355</v>
      </c>
      <c r="E73" s="3">
        <v>325</v>
      </c>
    </row>
    <row r="74" spans="1:5" x14ac:dyDescent="0.2">
      <c r="A74" s="3" t="s">
        <v>220</v>
      </c>
      <c r="B74" s="3" t="s">
        <v>221</v>
      </c>
      <c r="C74" s="3" t="s">
        <v>189</v>
      </c>
      <c r="D74" s="6" t="s">
        <v>355</v>
      </c>
      <c r="E74" s="3">
        <v>325</v>
      </c>
    </row>
    <row r="75" spans="1:5" x14ac:dyDescent="0.2">
      <c r="A75" s="3" t="s">
        <v>223</v>
      </c>
      <c r="B75" s="3" t="s">
        <v>224</v>
      </c>
      <c r="C75" s="3" t="s">
        <v>189</v>
      </c>
      <c r="D75" s="6" t="s">
        <v>355</v>
      </c>
      <c r="E75" s="3">
        <v>325</v>
      </c>
    </row>
    <row r="76" spans="1:5" x14ac:dyDescent="0.2">
      <c r="A76" s="3" t="s">
        <v>225</v>
      </c>
      <c r="B76" s="3" t="s">
        <v>226</v>
      </c>
      <c r="C76" s="3" t="s">
        <v>189</v>
      </c>
      <c r="D76" s="6" t="s">
        <v>355</v>
      </c>
      <c r="E76" s="3">
        <v>333</v>
      </c>
    </row>
    <row r="77" spans="1:5" x14ac:dyDescent="0.2">
      <c r="A77" s="3" t="s">
        <v>228</v>
      </c>
      <c r="B77" s="3" t="s">
        <v>229</v>
      </c>
      <c r="C77" s="3" t="s">
        <v>189</v>
      </c>
      <c r="D77" s="6" t="s">
        <v>355</v>
      </c>
      <c r="E77" s="3">
        <v>333</v>
      </c>
    </row>
    <row r="78" spans="1:5" x14ac:dyDescent="0.2">
      <c r="A78" s="3" t="s">
        <v>230</v>
      </c>
      <c r="B78" s="3" t="s">
        <v>231</v>
      </c>
      <c r="C78" s="3" t="s">
        <v>189</v>
      </c>
      <c r="D78" s="6" t="s">
        <v>355</v>
      </c>
      <c r="E78" s="3">
        <v>333</v>
      </c>
    </row>
    <row r="79" spans="1:5" x14ac:dyDescent="0.2">
      <c r="A79" s="3" t="s">
        <v>232</v>
      </c>
      <c r="B79" s="3" t="s">
        <v>233</v>
      </c>
      <c r="C79" s="3" t="s">
        <v>189</v>
      </c>
      <c r="D79" s="6" t="s">
        <v>355</v>
      </c>
      <c r="E79" s="3">
        <v>333</v>
      </c>
    </row>
    <row r="80" spans="1:5" x14ac:dyDescent="0.2">
      <c r="A80" s="3" t="s">
        <v>234</v>
      </c>
      <c r="B80" s="3" t="s">
        <v>235</v>
      </c>
      <c r="C80" s="3" t="s">
        <v>189</v>
      </c>
      <c r="D80" s="6" t="s">
        <v>355</v>
      </c>
      <c r="E80" s="3">
        <v>333</v>
      </c>
    </row>
    <row r="81" spans="1:5" x14ac:dyDescent="0.2">
      <c r="A81" s="3" t="s">
        <v>236</v>
      </c>
      <c r="B81" s="3" t="s">
        <v>237</v>
      </c>
      <c r="C81" s="3" t="s">
        <v>189</v>
      </c>
      <c r="D81" s="6" t="s">
        <v>355</v>
      </c>
      <c r="E81" s="3">
        <v>333</v>
      </c>
    </row>
    <row r="82" spans="1:5" x14ac:dyDescent="0.2">
      <c r="A82" s="3" t="s">
        <v>238</v>
      </c>
      <c r="B82" s="3" t="s">
        <v>239</v>
      </c>
      <c r="C82" s="3" t="s">
        <v>189</v>
      </c>
      <c r="D82" s="6" t="s">
        <v>355</v>
      </c>
      <c r="E82" s="3">
        <v>333</v>
      </c>
    </row>
    <row r="83" spans="1:5" x14ac:dyDescent="0.2">
      <c r="A83" s="3" t="s">
        <v>240</v>
      </c>
      <c r="B83" s="3" t="s">
        <v>241</v>
      </c>
      <c r="C83" s="3" t="s">
        <v>189</v>
      </c>
      <c r="D83" s="6" t="s">
        <v>355</v>
      </c>
      <c r="E83" s="3">
        <v>333</v>
      </c>
    </row>
    <row r="84" spans="1:5" x14ac:dyDescent="0.2">
      <c r="A84" s="3" t="s">
        <v>242</v>
      </c>
      <c r="B84" s="3" t="s">
        <v>243</v>
      </c>
      <c r="C84" s="3" t="s">
        <v>189</v>
      </c>
      <c r="D84" s="6" t="s">
        <v>355</v>
      </c>
      <c r="E84" s="3">
        <v>333</v>
      </c>
    </row>
    <row r="85" spans="1:5" x14ac:dyDescent="0.2">
      <c r="A85" s="3" t="s">
        <v>245</v>
      </c>
      <c r="B85" s="3" t="s">
        <v>246</v>
      </c>
      <c r="C85" s="3" t="s">
        <v>189</v>
      </c>
      <c r="D85" s="6" t="s">
        <v>355</v>
      </c>
      <c r="E85" s="3">
        <v>333</v>
      </c>
    </row>
    <row r="86" spans="1:5" x14ac:dyDescent="0.2">
      <c r="A86" s="3" t="s">
        <v>248</v>
      </c>
      <c r="B86" s="3" t="s">
        <v>249</v>
      </c>
      <c r="C86" s="3" t="s">
        <v>189</v>
      </c>
      <c r="D86" s="6" t="s">
        <v>355</v>
      </c>
      <c r="E86" s="3">
        <v>333</v>
      </c>
    </row>
    <row r="87" spans="1:5" x14ac:dyDescent="0.2">
      <c r="A87" s="1" t="s">
        <v>250</v>
      </c>
      <c r="B87" s="1" t="s">
        <v>251</v>
      </c>
      <c r="C87" s="3" t="s">
        <v>189</v>
      </c>
      <c r="D87" s="6" t="s">
        <v>355</v>
      </c>
      <c r="E87" s="3">
        <v>365</v>
      </c>
    </row>
    <row r="88" spans="1:5" x14ac:dyDescent="0.2">
      <c r="A88" s="1" t="s">
        <v>252</v>
      </c>
      <c r="B88" s="1" t="s">
        <v>253</v>
      </c>
      <c r="C88" s="3" t="s">
        <v>189</v>
      </c>
      <c r="D88" s="6" t="s">
        <v>355</v>
      </c>
      <c r="E88" s="3">
        <v>365</v>
      </c>
    </row>
    <row r="89" spans="1:5" x14ac:dyDescent="0.2">
      <c r="A89" s="1" t="s">
        <v>255</v>
      </c>
      <c r="B89" s="1" t="s">
        <v>256</v>
      </c>
      <c r="C89" s="3" t="s">
        <v>189</v>
      </c>
      <c r="D89" s="6" t="s">
        <v>355</v>
      </c>
      <c r="E89" s="3">
        <v>365</v>
      </c>
    </row>
    <row r="90" spans="1:5" x14ac:dyDescent="0.2">
      <c r="A90" s="1" t="s">
        <v>257</v>
      </c>
      <c r="B90" s="1" t="s">
        <v>258</v>
      </c>
      <c r="C90" s="3" t="s">
        <v>189</v>
      </c>
      <c r="D90" s="6" t="s">
        <v>355</v>
      </c>
      <c r="E90" s="3">
        <v>365</v>
      </c>
    </row>
    <row r="91" spans="1:5" x14ac:dyDescent="0.2">
      <c r="A91" s="1" t="s">
        <v>259</v>
      </c>
      <c r="B91" s="1" t="s">
        <v>260</v>
      </c>
      <c r="C91" s="3" t="s">
        <v>189</v>
      </c>
      <c r="D91" s="6" t="s">
        <v>355</v>
      </c>
      <c r="E91" s="3">
        <v>365</v>
      </c>
    </row>
    <row r="92" spans="1:5" x14ac:dyDescent="0.2">
      <c r="A92" s="3" t="s">
        <v>261</v>
      </c>
      <c r="B92" s="3" t="s">
        <v>262</v>
      </c>
      <c r="C92" s="3" t="s">
        <v>189</v>
      </c>
      <c r="D92" s="6" t="s">
        <v>355</v>
      </c>
      <c r="E92" s="3">
        <v>430</v>
      </c>
    </row>
    <row r="93" spans="1:5" x14ac:dyDescent="0.2">
      <c r="A93" s="3" t="s">
        <v>263</v>
      </c>
      <c r="B93" s="3" t="s">
        <v>264</v>
      </c>
      <c r="C93" s="3" t="s">
        <v>189</v>
      </c>
      <c r="D93" s="6" t="s">
        <v>355</v>
      </c>
      <c r="E93" s="3">
        <v>430</v>
      </c>
    </row>
    <row r="94" spans="1:5" x14ac:dyDescent="0.2">
      <c r="A94" s="3" t="s">
        <v>265</v>
      </c>
      <c r="B94" s="3" t="s">
        <v>266</v>
      </c>
      <c r="C94" s="3" t="s">
        <v>189</v>
      </c>
      <c r="D94" s="6" t="s">
        <v>355</v>
      </c>
      <c r="E94" s="3">
        <v>430</v>
      </c>
    </row>
    <row r="95" spans="1:5" x14ac:dyDescent="0.2">
      <c r="A95" s="3" t="s">
        <v>268</v>
      </c>
      <c r="B95" s="3" t="s">
        <v>269</v>
      </c>
      <c r="C95" s="3" t="s">
        <v>189</v>
      </c>
      <c r="D95" s="6" t="s">
        <v>355</v>
      </c>
      <c r="E95" s="3">
        <v>430</v>
      </c>
    </row>
    <row r="96" spans="1:5" x14ac:dyDescent="0.2">
      <c r="A96" s="3" t="s">
        <v>270</v>
      </c>
      <c r="B96" s="3" t="s">
        <v>271</v>
      </c>
      <c r="C96" s="3" t="s">
        <v>189</v>
      </c>
      <c r="D96" s="6" t="s">
        <v>355</v>
      </c>
      <c r="E96" s="3">
        <v>519</v>
      </c>
    </row>
    <row r="97" spans="1:5" x14ac:dyDescent="0.2">
      <c r="A97" s="3" t="s">
        <v>273</v>
      </c>
      <c r="B97" s="3" t="s">
        <v>274</v>
      </c>
      <c r="C97" s="3" t="s">
        <v>189</v>
      </c>
      <c r="D97" s="6" t="s">
        <v>355</v>
      </c>
      <c r="E97" s="3">
        <v>519</v>
      </c>
    </row>
    <row r="98" spans="1:5" x14ac:dyDescent="0.2">
      <c r="A98" s="3" t="s">
        <v>275</v>
      </c>
      <c r="B98" s="3" t="s">
        <v>276</v>
      </c>
      <c r="C98" s="3" t="s">
        <v>189</v>
      </c>
      <c r="D98" s="6" t="s">
        <v>355</v>
      </c>
      <c r="E98" s="3">
        <v>519</v>
      </c>
    </row>
    <row r="99" spans="1:5" x14ac:dyDescent="0.2">
      <c r="A99" s="3" t="s">
        <v>277</v>
      </c>
      <c r="B99" s="3" t="s">
        <v>278</v>
      </c>
      <c r="C99" s="3" t="s">
        <v>189</v>
      </c>
      <c r="D99" s="6" t="s">
        <v>355</v>
      </c>
      <c r="E99" s="3">
        <v>519</v>
      </c>
    </row>
    <row r="100" spans="1:5" x14ac:dyDescent="0.2">
      <c r="A100" s="3" t="s">
        <v>279</v>
      </c>
      <c r="B100" s="3" t="s">
        <v>280</v>
      </c>
      <c r="C100" s="3" t="s">
        <v>189</v>
      </c>
      <c r="D100" s="6" t="s">
        <v>355</v>
      </c>
      <c r="E100" s="3">
        <v>519</v>
      </c>
    </row>
    <row r="101" spans="1:5" x14ac:dyDescent="0.2">
      <c r="A101" s="3" t="s">
        <v>281</v>
      </c>
      <c r="B101" s="3" t="s">
        <v>282</v>
      </c>
      <c r="C101" s="3" t="s">
        <v>189</v>
      </c>
      <c r="D101" s="6" t="s">
        <v>355</v>
      </c>
      <c r="E101" s="3">
        <v>519</v>
      </c>
    </row>
    <row r="102" spans="1:5" x14ac:dyDescent="0.2">
      <c r="A102" s="3" t="s">
        <v>283</v>
      </c>
      <c r="B102" s="3" t="s">
        <v>284</v>
      </c>
      <c r="C102" s="3" t="s">
        <v>189</v>
      </c>
      <c r="D102" s="6" t="s">
        <v>355</v>
      </c>
      <c r="E102" s="3">
        <v>519</v>
      </c>
    </row>
    <row r="103" spans="1:5" x14ac:dyDescent="0.2">
      <c r="A103" s="3" t="s">
        <v>285</v>
      </c>
      <c r="B103" s="3" t="s">
        <v>286</v>
      </c>
      <c r="C103" s="3" t="s">
        <v>189</v>
      </c>
      <c r="D103" s="6" t="s">
        <v>355</v>
      </c>
      <c r="E103" s="3">
        <v>519</v>
      </c>
    </row>
    <row r="104" spans="1:5" x14ac:dyDescent="0.2">
      <c r="A104" s="3" t="s">
        <v>287</v>
      </c>
      <c r="B104" s="3" t="s">
        <v>288</v>
      </c>
      <c r="C104" s="3" t="s">
        <v>189</v>
      </c>
      <c r="D104" s="6" t="s">
        <v>355</v>
      </c>
      <c r="E104" s="3">
        <v>519</v>
      </c>
    </row>
    <row r="105" spans="1:5" x14ac:dyDescent="0.2">
      <c r="A105" s="3" t="s">
        <v>289</v>
      </c>
      <c r="B105" s="3" t="s">
        <v>290</v>
      </c>
      <c r="C105" s="3" t="s">
        <v>189</v>
      </c>
      <c r="D105" s="6" t="s">
        <v>355</v>
      </c>
      <c r="E105" s="3">
        <v>519</v>
      </c>
    </row>
    <row r="106" spans="1:5" x14ac:dyDescent="0.2">
      <c r="A106" s="3" t="s">
        <v>294</v>
      </c>
      <c r="B106" s="3" t="s">
        <v>295</v>
      </c>
      <c r="C106" s="3" t="s">
        <v>189</v>
      </c>
      <c r="D106" s="6" t="s">
        <v>355</v>
      </c>
      <c r="E106" s="3">
        <v>519</v>
      </c>
    </row>
    <row r="107" spans="1:5" x14ac:dyDescent="0.2">
      <c r="A107" s="3" t="s">
        <v>296</v>
      </c>
      <c r="B107" s="3" t="s">
        <v>297</v>
      </c>
      <c r="C107" s="3" t="s">
        <v>189</v>
      </c>
      <c r="D107" s="6" t="s">
        <v>355</v>
      </c>
      <c r="E107" s="3">
        <v>519</v>
      </c>
    </row>
    <row r="108" spans="1:5" x14ac:dyDescent="0.2">
      <c r="A108" s="3" t="s">
        <v>298</v>
      </c>
      <c r="B108" s="3" t="s">
        <v>299</v>
      </c>
      <c r="C108" s="3" t="s">
        <v>189</v>
      </c>
      <c r="D108" s="6" t="s">
        <v>355</v>
      </c>
      <c r="E108" s="3">
        <v>519</v>
      </c>
    </row>
    <row r="109" spans="1:5" x14ac:dyDescent="0.2">
      <c r="A109" s="3" t="s">
        <v>300</v>
      </c>
      <c r="B109" s="3" t="s">
        <v>301</v>
      </c>
      <c r="C109" s="3" t="s">
        <v>189</v>
      </c>
      <c r="D109" s="6" t="s">
        <v>355</v>
      </c>
      <c r="E109" s="3">
        <v>519</v>
      </c>
    </row>
    <row r="110" spans="1:5" x14ac:dyDescent="0.2">
      <c r="A110" s="3" t="s">
        <v>305</v>
      </c>
      <c r="B110" s="3" t="s">
        <v>306</v>
      </c>
      <c r="C110" s="3" t="s">
        <v>189</v>
      </c>
      <c r="D110" s="6" t="s">
        <v>355</v>
      </c>
      <c r="E110" s="3">
        <v>519</v>
      </c>
    </row>
    <row r="111" spans="1:5" x14ac:dyDescent="0.2">
      <c r="A111" s="3" t="s">
        <v>292</v>
      </c>
      <c r="B111" s="3" t="s">
        <v>293</v>
      </c>
      <c r="C111" s="3" t="s">
        <v>189</v>
      </c>
      <c r="D111" s="6" t="s">
        <v>355</v>
      </c>
      <c r="E111" s="3">
        <v>519</v>
      </c>
    </row>
    <row r="112" spans="1:5" x14ac:dyDescent="0.2">
      <c r="A112" s="3" t="s">
        <v>307</v>
      </c>
      <c r="B112" s="3" t="s">
        <v>310</v>
      </c>
      <c r="C112" s="3" t="s">
        <v>189</v>
      </c>
      <c r="D112" s="6" t="s">
        <v>355</v>
      </c>
      <c r="E112" s="3">
        <v>519</v>
      </c>
    </row>
    <row r="113" spans="1:5" x14ac:dyDescent="0.2">
      <c r="A113" s="3" t="s">
        <v>308</v>
      </c>
      <c r="B113" s="3" t="s">
        <v>311</v>
      </c>
      <c r="C113" s="3" t="s">
        <v>189</v>
      </c>
      <c r="D113" s="6" t="s">
        <v>355</v>
      </c>
      <c r="E113" s="3">
        <v>519</v>
      </c>
    </row>
    <row r="114" spans="1:5" x14ac:dyDescent="0.2">
      <c r="A114" s="3" t="s">
        <v>309</v>
      </c>
      <c r="B114" s="3" t="s">
        <v>312</v>
      </c>
      <c r="C114" s="3" t="s">
        <v>189</v>
      </c>
      <c r="D114" s="6" t="s">
        <v>355</v>
      </c>
      <c r="E114" s="3">
        <v>519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 продукте</vt:lpstr>
      <vt:lpstr>На складе</vt:lpstr>
      <vt:lpstr>Под заказ</vt:lpstr>
      <vt:lpstr>Номенклатура</vt:lpstr>
      <vt:lpstr>Курс</vt:lpstr>
      <vt:lpstr>Курс2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2019-12-18T04:43:45Z</dcterms:modified>
</cp:coreProperties>
</file>